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DatLab\DL-Protocols\AMP\"/>
    </mc:Choice>
  </mc:AlternateContent>
  <bookViews>
    <workbookView xWindow="0" yWindow="0" windowWidth="20490" windowHeight="8460" tabRatio="707"/>
  </bookViews>
  <sheets>
    <sheet name="O2&amp;Amp#yeast" sheetId="83" r:id="rId1"/>
  </sheets>
  <definedNames>
    <definedName name="_xlnm._FilterDatabase" localSheetId="0" hidden="1">#REF!</definedName>
    <definedName name="_xlnm.Print_Area" localSheetId="0">'O2&amp;Amp#yeast'!$A$1:$K$75</definedName>
  </definedNames>
  <calcPr calcId="171027" concurrentCalc="0"/>
</workbook>
</file>

<file path=xl/calcChain.xml><?xml version="1.0" encoding="utf-8"?>
<calcChain xmlns="http://schemas.openxmlformats.org/spreadsheetml/2006/main">
  <c r="O36" i="83" l="1"/>
  <c r="P36" i="83"/>
  <c r="P38" i="83"/>
  <c r="P50" i="83"/>
  <c r="O38" i="83"/>
  <c r="O50" i="83"/>
  <c r="O51" i="83"/>
  <c r="O52" i="83"/>
  <c r="O53" i="83"/>
  <c r="P51" i="83"/>
  <c r="P52" i="83"/>
  <c r="P53" i="83"/>
  <c r="P56" i="83"/>
  <c r="P17" i="83"/>
  <c r="Q36" i="83"/>
  <c r="Q38" i="83"/>
  <c r="T50" i="83"/>
  <c r="T51" i="83"/>
  <c r="T52" i="83"/>
  <c r="T53" i="83"/>
  <c r="T56" i="83"/>
  <c r="R36" i="83"/>
  <c r="R38" i="83"/>
  <c r="U50" i="83"/>
  <c r="U51" i="83"/>
  <c r="U52" i="83"/>
  <c r="U53" i="83"/>
  <c r="U56" i="83"/>
  <c r="T36" i="83"/>
  <c r="T38" i="83"/>
  <c r="U36" i="83"/>
  <c r="U38" i="83"/>
  <c r="T27" i="83"/>
  <c r="U27" i="83"/>
  <c r="T28" i="83"/>
  <c r="U28" i="83"/>
  <c r="T29" i="83"/>
  <c r="U29" i="83"/>
  <c r="S24" i="83"/>
  <c r="T24" i="83"/>
  <c r="U24" i="83"/>
  <c r="S17" i="83"/>
  <c r="T17" i="83"/>
  <c r="U17" i="83"/>
  <c r="T2" i="83"/>
  <c r="U2" i="83"/>
  <c r="Q50" i="83"/>
  <c r="Q51" i="83"/>
  <c r="Q52" i="83"/>
  <c r="Q53" i="83"/>
  <c r="Q27" i="83"/>
  <c r="R50" i="83"/>
  <c r="R51" i="83"/>
  <c r="R52" i="83"/>
  <c r="R53" i="83"/>
  <c r="R27" i="83"/>
  <c r="S50" i="83"/>
  <c r="S51" i="83"/>
  <c r="S52" i="83"/>
  <c r="S53" i="83"/>
  <c r="S27" i="83"/>
  <c r="S36" i="83"/>
  <c r="S38" i="83"/>
  <c r="P2" i="83"/>
  <c r="Q2" i="83"/>
  <c r="Q24" i="83"/>
  <c r="Q56" i="83"/>
  <c r="Q28" i="83"/>
  <c r="R2" i="83"/>
  <c r="R24" i="83"/>
  <c r="R56" i="83"/>
  <c r="R28" i="83"/>
  <c r="S2" i="83"/>
  <c r="S56" i="83"/>
  <c r="S28" i="83"/>
  <c r="Q17" i="83"/>
  <c r="Q29" i="83"/>
  <c r="R17" i="83"/>
  <c r="R29" i="83"/>
  <c r="S29" i="83"/>
  <c r="P24" i="83"/>
  <c r="P28" i="83"/>
  <c r="P29" i="83"/>
  <c r="P27" i="83"/>
  <c r="O49" i="83"/>
  <c r="A2" i="83"/>
</calcChain>
</file>

<file path=xl/comments1.xml><?xml version="1.0" encoding="utf-8"?>
<comments xmlns="http://schemas.openxmlformats.org/spreadsheetml/2006/main">
  <authors>
    <author>user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Enter information about your experiment.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Enter information about your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Enter the concentration into the O2k chamber (Mill cells per chamber).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Enter information about the experimental conditions of your sample.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Enter the medium used in your experiment.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For dilution corrections, please introduce the volume added (µl) in each step (including AmR, HRP, SOD and H2O2 titrations).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Add information about the polarization voltage used (Amp).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Paste only O2 values (Flux per V) from DatLab. Press [Ctrl+V] to paste" → press [Ctrl+V] to paste.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Paste DatLab graph here, reduce to width 22 cm (8 inches).</t>
        </r>
      </text>
    </comment>
    <comment ref="M27" authorId="0" shapeId="0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Paste DatLab graph (Amp) here, reduce to width 22 cm (8 inches).</t>
        </r>
      </text>
    </comment>
    <comment ref="M28" authorId="0" shapeId="0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>Paste Amp slope from the DatLab (calibration 1: before sample) → press [Ctrl+V] to paste.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56" authorId="0" shapeId="0">
      <text>
        <r>
          <rPr>
            <b/>
            <sz val="9"/>
            <color indexed="81"/>
            <rFont val="Tahoma"/>
            <family val="2"/>
          </rPr>
          <t>Baseline: fluorescence in the absence of sample.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<sst xmlns="http://schemas.openxmlformats.org/spreadsheetml/2006/main" count="116" uniqueCount="66">
  <si>
    <t>Electron transport system (ETS; uncoupled)</t>
  </si>
  <si>
    <t>Residual oxygen consumption (rotenone, antimycin A)</t>
  </si>
  <si>
    <t>ROX</t>
  </si>
  <si>
    <t>Condition</t>
  </si>
  <si>
    <t>Sample</t>
  </si>
  <si>
    <t>Info</t>
  </si>
  <si>
    <t>Medium</t>
  </si>
  <si>
    <t>Exp.</t>
  </si>
  <si>
    <r>
      <t>LEAK,</t>
    </r>
    <r>
      <rPr>
        <i/>
        <sz val="11"/>
        <color indexed="10"/>
        <rFont val="Verdana"/>
        <family val="2"/>
      </rPr>
      <t xml:space="preserve"> L</t>
    </r>
  </si>
  <si>
    <r>
      <t>ETS,</t>
    </r>
    <r>
      <rPr>
        <i/>
        <sz val="11"/>
        <color indexed="12"/>
        <rFont val="Verdana"/>
        <family val="2"/>
      </rPr>
      <t xml:space="preserve"> E</t>
    </r>
  </si>
  <si>
    <t>no ROX-corr.</t>
  </si>
  <si>
    <t>Sensitivity [V/mM]</t>
  </si>
  <si>
    <t>Total volume added (µl)</t>
  </si>
  <si>
    <t xml:space="preserve">LEAK state </t>
  </si>
  <si>
    <t xml:space="preserve">O2k Amp </t>
  </si>
  <si>
    <t>Chamber volume (ml)</t>
  </si>
  <si>
    <t>pmol/(s*ml)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</si>
  <si>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</t>
    </r>
  </si>
  <si>
    <t>Amplex UltraRed</t>
  </si>
  <si>
    <t>Amp summary</t>
  </si>
  <si>
    <t>Amp analysis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</si>
  <si>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production/</t>
    </r>
    <r>
      <rPr>
        <b/>
        <i/>
        <sz val="10"/>
        <rFont val="Arial"/>
        <family val="2"/>
      </rPr>
      <t>J</t>
    </r>
    <r>
      <rPr>
        <b/>
        <sz val="10"/>
        <rFont val="Arial"/>
        <family val="2"/>
      </rPr>
      <t>O2</t>
    </r>
  </si>
  <si>
    <t>Sample concentration</t>
  </si>
  <si>
    <t>O2 Flux analysis</t>
  </si>
  <si>
    <t>Polarization V [mV]</t>
  </si>
  <si>
    <t>Edit the volume added in each step (µl) in the yellow boxes</t>
  </si>
  <si>
    <t>CCP Mark Reference:</t>
  </si>
  <si>
    <t>OXPHOS state</t>
  </si>
  <si>
    <t>Amount per chamber (Mill cells/chamber)</t>
  </si>
  <si>
    <t>Concentration/ml (Mill cells/ml)</t>
  </si>
  <si>
    <t>O2 flow per cells</t>
  </si>
  <si>
    <t>pmol/(s*Mill)</t>
  </si>
  <si>
    <t>Mill cells/ml</t>
  </si>
  <si>
    <t>ROUTINE</t>
  </si>
  <si>
    <t>DatLab 7.1</t>
  </si>
  <si>
    <t>1 (after sample)</t>
  </si>
  <si>
    <t>O2k Core</t>
  </si>
  <si>
    <t>Unit</t>
  </si>
  <si>
    <t>µM</t>
  </si>
  <si>
    <t>X</t>
  </si>
  <si>
    <t>8A: O2 concentration</t>
  </si>
  <si>
    <t>8A: Amp</t>
  </si>
  <si>
    <t>8A: Amp slope</t>
  </si>
  <si>
    <t>8A: O2 flux per V</t>
  </si>
  <si>
    <t>O2 correction factor</t>
  </si>
  <si>
    <t>Enter the sensitivitiy into the green boxes</t>
  </si>
  <si>
    <t>The missing sensitivity values will be calculated</t>
  </si>
  <si>
    <t>Calculated sensitivity</t>
  </si>
  <si>
    <t>Correction factor for calculated sensitivity</t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</si>
  <si>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corrected for sensitivity decline</t>
    </r>
  </si>
  <si>
    <t>1ce</t>
  </si>
  <si>
    <t>Background correction factor</t>
  </si>
  <si>
    <r>
      <t>H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O</t>
    </r>
    <r>
      <rPr>
        <b/>
        <vertAlign val="sub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 xml:space="preserve"> production flux corrected for sensitivity decline, background and O2</t>
    </r>
  </si>
  <si>
    <t>0BL</t>
  </si>
  <si>
    <r>
      <t xml:space="preserve">ROUTINE, </t>
    </r>
    <r>
      <rPr>
        <i/>
        <sz val="11"/>
        <color rgb="FF008000"/>
        <rFont val="Verdana"/>
        <family val="2"/>
      </rPr>
      <t>R</t>
    </r>
  </si>
  <si>
    <r>
      <t xml:space="preserve">OXPHOS, </t>
    </r>
    <r>
      <rPr>
        <i/>
        <sz val="11"/>
        <color rgb="FF00FF00"/>
        <rFont val="Verdana"/>
        <family val="2"/>
      </rPr>
      <t>P</t>
    </r>
  </si>
  <si>
    <t>=C2</t>
  </si>
  <si>
    <r>
      <t>Paste the sensitivity from the DatLab (from each 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calibration) in the green boxes  (O to W boxes) </t>
    </r>
  </si>
  <si>
    <r>
      <t>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production flux corrected for sensitivity decline, background and O2</t>
    </r>
  </si>
  <si>
    <t>yeast</t>
  </si>
  <si>
    <t>MiR05Cr-Kit</t>
  </si>
  <si>
    <t>2ce</t>
  </si>
  <si>
    <t>3ce</t>
  </si>
  <si>
    <t>4ce</t>
  </si>
  <si>
    <t>5ce</t>
  </si>
  <si>
    <t>6ce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</si>
</sst>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"/>
    <numFmt numFmtId="166" formatCode="0.000"/>
    <numFmt numFmtId="167" formatCode="yyyy\-mm\-dd;@"/>
    <numFmt numFmtId="168" formatCode="yyyy\-mm\-dd"/>
    <numFmt numFmtId="169" formatCode="[$-F400]h:mm:ss\ AM/PM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5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i/>
      <sz val="12"/>
      <color indexed="12"/>
      <name val="Verdana"/>
      <family val="2"/>
    </font>
    <font>
      <sz val="12"/>
      <color indexed="12"/>
      <name val="Verdana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Verdana"/>
      <family val="2"/>
    </font>
    <font>
      <i/>
      <sz val="11"/>
      <color indexed="10"/>
      <name val="Verdana"/>
      <family val="2"/>
    </font>
    <font>
      <sz val="11"/>
      <color indexed="12"/>
      <name val="Verdana"/>
      <family val="2"/>
    </font>
    <font>
      <i/>
      <sz val="11"/>
      <color indexed="12"/>
      <name val="Verdana"/>
      <family val="2"/>
    </font>
    <font>
      <sz val="11"/>
      <color indexed="8"/>
      <name val="Times New Roman"/>
      <family val="1"/>
    </font>
    <font>
      <b/>
      <i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Arial"/>
      <family val="2"/>
    </font>
    <font>
      <sz val="11"/>
      <name val="Verdana"/>
      <family val="2"/>
    </font>
    <font>
      <sz val="11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CC330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10"/>
      <color rgb="FF003300"/>
      <name val="Arial"/>
      <family val="2"/>
    </font>
    <font>
      <sz val="9"/>
      <color rgb="FF0033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22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bscript"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008000"/>
      <name val="Verdana"/>
      <family val="2"/>
    </font>
    <font>
      <i/>
      <sz val="11"/>
      <color rgb="FF008000"/>
      <name val="Verdana"/>
      <family val="2"/>
    </font>
    <font>
      <sz val="11"/>
      <color rgb="FF00FF00"/>
      <name val="Verdana"/>
      <family val="2"/>
    </font>
    <font>
      <i/>
      <sz val="11"/>
      <color rgb="FF00FF0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4" fillId="0" borderId="0"/>
    <xf numFmtId="0" fontId="38" fillId="0" borderId="0" applyNumberFormat="0" applyFill="0" applyBorder="0" applyAlignment="0" applyProtection="0"/>
  </cellStyleXfs>
  <cellXfs count="257">
    <xf numFmtId="0" fontId="0" fillId="0" borderId="0" xfId="0"/>
    <xf numFmtId="0" fontId="0" fillId="2" borderId="0" xfId="0" applyFill="1"/>
    <xf numFmtId="2" fontId="0" fillId="0" borderId="0" xfId="0" applyNumberFormat="1"/>
    <xf numFmtId="0" fontId="0" fillId="0" borderId="1" xfId="0" applyFill="1" applyBorder="1"/>
    <xf numFmtId="0" fontId="3" fillId="0" borderId="0" xfId="0" applyFont="1" applyFill="1"/>
    <xf numFmtId="0" fontId="0" fillId="0" borderId="0" xfId="0" applyFill="1"/>
    <xf numFmtId="0" fontId="0" fillId="2" borderId="1" xfId="0" applyFill="1" applyBorder="1"/>
    <xf numFmtId="0" fontId="5" fillId="0" borderId="0" xfId="0" applyFont="1" applyFill="1"/>
    <xf numFmtId="0" fontId="3" fillId="2" borderId="0" xfId="0" applyFont="1" applyFill="1"/>
    <xf numFmtId="0" fontId="0" fillId="0" borderId="0" xfId="0" applyBorder="1"/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/>
    </xf>
    <xf numFmtId="2" fontId="10" fillId="0" borderId="0" xfId="0" applyNumberFormat="1" applyFont="1" applyFill="1" applyBorder="1" applyAlignment="1">
      <alignment vertical="top"/>
    </xf>
    <xf numFmtId="0" fontId="0" fillId="0" borderId="2" xfId="0" applyBorder="1" applyAlignment="1">
      <alignment horizontal="center"/>
    </xf>
    <xf numFmtId="49" fontId="3" fillId="0" borderId="3" xfId="0" applyNumberFormat="1" applyFont="1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3" fillId="2" borderId="0" xfId="0" applyFont="1" applyFill="1" applyAlignment="1">
      <alignment vertical="top"/>
    </xf>
    <xf numFmtId="2" fontId="0" fillId="0" borderId="0" xfId="0" applyNumberFormat="1" applyAlignment="1">
      <alignment vertical="top"/>
    </xf>
    <xf numFmtId="0" fontId="0" fillId="2" borderId="0" xfId="0" applyFill="1" applyAlignment="1">
      <alignment vertical="top"/>
    </xf>
    <xf numFmtId="21" fontId="0" fillId="2" borderId="0" xfId="0" applyNumberFormat="1" applyFill="1" applyAlignment="1">
      <alignment vertical="top"/>
    </xf>
    <xf numFmtId="21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2" fontId="6" fillId="0" borderId="0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vertical="top"/>
    </xf>
    <xf numFmtId="1" fontId="6" fillId="0" borderId="4" xfId="0" applyNumberFormat="1" applyFont="1" applyFill="1" applyBorder="1" applyAlignment="1">
      <alignment horizontal="right" vertical="top"/>
    </xf>
    <xf numFmtId="0" fontId="6" fillId="0" borderId="5" xfId="0" applyNumberFormat="1" applyFont="1" applyFill="1" applyBorder="1" applyAlignment="1">
      <alignment horizontal="left" vertical="top"/>
    </xf>
    <xf numFmtId="0" fontId="0" fillId="0" borderId="5" xfId="0" applyBorder="1" applyAlignment="1">
      <alignment vertical="top"/>
    </xf>
    <xf numFmtId="165" fontId="5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vertical="top"/>
    </xf>
    <xf numFmtId="166" fontId="5" fillId="0" borderId="4" xfId="0" applyNumberFormat="1" applyFont="1" applyFill="1" applyBorder="1" applyAlignment="1">
      <alignment horizontal="center" vertical="top"/>
    </xf>
    <xf numFmtId="49" fontId="5" fillId="0" borderId="4" xfId="0" applyNumberFormat="1" applyFont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2" fontId="8" fillId="0" borderId="0" xfId="0" applyNumberFormat="1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0" borderId="0" xfId="0" applyNumberFormat="1" applyFont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2" fontId="8" fillId="0" borderId="0" xfId="0" applyNumberFormat="1" applyFont="1" applyBorder="1" applyAlignment="1">
      <alignment vertical="top"/>
    </xf>
    <xf numFmtId="164" fontId="8" fillId="0" borderId="0" xfId="0" applyNumberFormat="1" applyFont="1" applyFill="1" applyBorder="1" applyAlignment="1">
      <alignment vertical="top"/>
    </xf>
    <xf numFmtId="2" fontId="7" fillId="0" borderId="0" xfId="0" applyNumberFormat="1" applyFont="1" applyAlignment="1">
      <alignment vertical="top"/>
    </xf>
    <xf numFmtId="0" fontId="11" fillId="0" borderId="0" xfId="0" applyFont="1" applyFill="1" applyBorder="1" applyAlignment="1">
      <alignment vertical="top"/>
    </xf>
    <xf numFmtId="21" fontId="6" fillId="0" borderId="1" xfId="0" applyNumberFormat="1" applyFont="1" applyFill="1" applyBorder="1" applyAlignment="1">
      <alignment vertical="top"/>
    </xf>
    <xf numFmtId="21" fontId="6" fillId="0" borderId="2" xfId="0" applyNumberFormat="1" applyFont="1" applyBorder="1"/>
    <xf numFmtId="49" fontId="2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/>
    <xf numFmtId="4" fontId="27" fillId="0" borderId="0" xfId="0" applyNumberFormat="1" applyFont="1" applyFill="1" applyBorder="1" applyAlignment="1">
      <alignment vertical="top"/>
    </xf>
    <xf numFmtId="0" fontId="0" fillId="0" borderId="5" xfId="0" applyBorder="1"/>
    <xf numFmtId="0" fontId="6" fillId="0" borderId="5" xfId="0" applyNumberFormat="1" applyFont="1" applyBorder="1"/>
    <xf numFmtId="2" fontId="6" fillId="0" borderId="5" xfId="0" applyNumberFormat="1" applyFont="1" applyBorder="1" applyAlignment="1">
      <alignment vertical="top"/>
    </xf>
    <xf numFmtId="0" fontId="15" fillId="0" borderId="0" xfId="0" applyFont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 vertical="top"/>
    </xf>
    <xf numFmtId="0" fontId="15" fillId="0" borderId="0" xfId="0" applyFont="1"/>
    <xf numFmtId="0" fontId="16" fillId="0" borderId="0" xfId="0" applyFont="1" applyBorder="1" applyAlignment="1">
      <alignment vertical="top"/>
    </xf>
    <xf numFmtId="0" fontId="17" fillId="0" borderId="0" xfId="0" applyFont="1" applyAlignment="1">
      <alignment horizontal="left"/>
    </xf>
    <xf numFmtId="0" fontId="17" fillId="0" borderId="0" xfId="0" applyFont="1"/>
    <xf numFmtId="2" fontId="16" fillId="0" borderId="0" xfId="0" applyNumberFormat="1" applyFont="1" applyFill="1" applyBorder="1" applyAlignment="1">
      <alignment vertical="top"/>
    </xf>
    <xf numFmtId="0" fontId="19" fillId="0" borderId="0" xfId="0" applyFont="1" applyAlignment="1">
      <alignment horizontal="left"/>
    </xf>
    <xf numFmtId="0" fontId="19" fillId="0" borderId="0" xfId="0" applyFont="1"/>
    <xf numFmtId="2" fontId="16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8" fillId="0" borderId="0" xfId="0" applyFont="1" applyBorder="1" applyAlignment="1">
      <alignment horizontal="left" vertical="top"/>
    </xf>
    <xf numFmtId="0" fontId="27" fillId="0" borderId="0" xfId="0" applyFont="1" applyAlignment="1">
      <alignment horizontal="left" vertical="top"/>
    </xf>
    <xf numFmtId="0" fontId="27" fillId="0" borderId="0" xfId="0" applyFont="1"/>
    <xf numFmtId="0" fontId="29" fillId="0" borderId="1" xfId="0" applyFont="1" applyFill="1" applyBorder="1"/>
    <xf numFmtId="0" fontId="6" fillId="0" borderId="5" xfId="0" applyFont="1" applyBorder="1" applyAlignment="1">
      <alignment horizontal="left" vertical="top"/>
    </xf>
    <xf numFmtId="1" fontId="6" fillId="0" borderId="5" xfId="0" applyNumberFormat="1" applyFont="1" applyFill="1" applyBorder="1" applyAlignment="1">
      <alignment horizontal="right" vertical="top"/>
    </xf>
    <xf numFmtId="0" fontId="0" fillId="0" borderId="0" xfId="0" applyFill="1" applyBorder="1"/>
    <xf numFmtId="0" fontId="6" fillId="0" borderId="0" xfId="0" applyNumberFormat="1" applyFont="1" applyBorder="1"/>
    <xf numFmtId="21" fontId="6" fillId="0" borderId="0" xfId="0" applyNumberFormat="1" applyFont="1" applyFill="1" applyBorder="1" applyAlignment="1">
      <alignment vertical="top"/>
    </xf>
    <xf numFmtId="0" fontId="3" fillId="0" borderId="0" xfId="0" applyFont="1" applyFill="1" applyBorder="1"/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top"/>
    </xf>
    <xf numFmtId="49" fontId="0" fillId="0" borderId="0" xfId="0" applyNumberForma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68" fontId="9" fillId="0" borderId="0" xfId="0" applyNumberFormat="1" applyFont="1" applyFill="1" applyBorder="1" applyAlignment="1">
      <alignment horizontal="left" vertical="top"/>
    </xf>
    <xf numFmtId="16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21" fontId="29" fillId="0" borderId="0" xfId="0" applyNumberFormat="1" applyFont="1" applyFill="1" applyBorder="1"/>
    <xf numFmtId="21" fontId="29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left" vertical="top"/>
    </xf>
    <xf numFmtId="21" fontId="0" fillId="0" borderId="0" xfId="0" applyNumberFormat="1" applyFill="1" applyBorder="1" applyAlignment="1">
      <alignment horizontal="center" vertical="top"/>
    </xf>
    <xf numFmtId="2" fontId="0" fillId="0" borderId="0" xfId="0" applyNumberFormat="1" applyFill="1" applyBorder="1" applyAlignment="1">
      <alignment horizontal="left" vertical="top"/>
    </xf>
    <xf numFmtId="2" fontId="0" fillId="0" borderId="0" xfId="0" applyNumberForma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vertical="top"/>
    </xf>
    <xf numFmtId="0" fontId="4" fillId="0" borderId="0" xfId="0" applyFont="1" applyBorder="1" applyAlignment="1">
      <alignment horizontal="right" vertical="top"/>
    </xf>
    <xf numFmtId="49" fontId="24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0" fontId="26" fillId="0" borderId="0" xfId="0" applyFont="1" applyBorder="1" applyAlignment="1">
      <alignment vertical="top"/>
    </xf>
    <xf numFmtId="0" fontId="2" fillId="0" borderId="7" xfId="0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0" fillId="0" borderId="7" xfId="0" applyFill="1" applyBorder="1"/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left"/>
    </xf>
    <xf numFmtId="2" fontId="0" fillId="0" borderId="0" xfId="0" applyNumberFormat="1" applyFill="1"/>
    <xf numFmtId="0" fontId="4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32" fillId="5" borderId="0" xfId="0" applyFont="1" applyFill="1" applyAlignment="1">
      <alignment horizontal="right" vertical="top"/>
    </xf>
    <xf numFmtId="49" fontId="0" fillId="0" borderId="3" xfId="0" applyNumberFormat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right" vertical="center"/>
    </xf>
    <xf numFmtId="165" fontId="5" fillId="0" borderId="5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horizontal="left" vertical="top"/>
    </xf>
    <xf numFmtId="0" fontId="3" fillId="6" borderId="1" xfId="0" applyFont="1" applyFill="1" applyBorder="1"/>
    <xf numFmtId="2" fontId="3" fillId="0" borderId="0" xfId="0" applyNumberFormat="1" applyFont="1" applyAlignment="1">
      <alignment horizontal="right" vertical="center"/>
    </xf>
    <xf numFmtId="0" fontId="4" fillId="0" borderId="0" xfId="0" applyFont="1"/>
    <xf numFmtId="166" fontId="5" fillId="0" borderId="5" xfId="0" applyNumberFormat="1" applyFont="1" applyFill="1" applyBorder="1" applyAlignment="1">
      <alignment horizontal="right" vertical="center"/>
    </xf>
    <xf numFmtId="1" fontId="3" fillId="0" borderId="4" xfId="0" applyNumberFormat="1" applyFont="1" applyFill="1" applyBorder="1" applyAlignment="1">
      <alignment horizontal="right" vertical="top"/>
    </xf>
    <xf numFmtId="2" fontId="31" fillId="0" borderId="0" xfId="0" applyNumberFormat="1" applyFont="1" applyFill="1" applyAlignment="1">
      <alignment vertical="top"/>
    </xf>
    <xf numFmtId="0" fontId="31" fillId="0" borderId="0" xfId="0" applyFont="1" applyFill="1"/>
    <xf numFmtId="21" fontId="31" fillId="0" borderId="0" xfId="0" applyNumberFormat="1" applyFont="1" applyFill="1" applyAlignment="1">
      <alignment vertical="top"/>
    </xf>
    <xf numFmtId="2" fontId="3" fillId="0" borderId="2" xfId="0" applyNumberFormat="1" applyFont="1" applyFill="1" applyBorder="1" applyAlignment="1">
      <alignment vertical="top"/>
    </xf>
    <xf numFmtId="0" fontId="3" fillId="0" borderId="6" xfId="0" applyNumberFormat="1" applyFont="1" applyBorder="1"/>
    <xf numFmtId="21" fontId="3" fillId="0" borderId="2" xfId="0" applyNumberFormat="1" applyFont="1" applyFill="1" applyBorder="1" applyAlignment="1">
      <alignment vertical="top"/>
    </xf>
    <xf numFmtId="21" fontId="33" fillId="0" borderId="1" xfId="0" applyNumberFormat="1" applyFont="1" applyFill="1" applyBorder="1" applyAlignment="1">
      <alignment vertical="top"/>
    </xf>
    <xf numFmtId="49" fontId="5" fillId="6" borderId="4" xfId="0" applyNumberFormat="1" applyFont="1" applyFill="1" applyBorder="1" applyAlignment="1">
      <alignment horizontal="right" vertical="center"/>
    </xf>
    <xf numFmtId="0" fontId="5" fillId="6" borderId="4" xfId="0" applyNumberFormat="1" applyFont="1" applyFill="1" applyBorder="1" applyAlignment="1">
      <alignment horizontal="right" vertical="center"/>
    </xf>
    <xf numFmtId="165" fontId="5" fillId="6" borderId="4" xfId="0" applyNumberFormat="1" applyFont="1" applyFill="1" applyBorder="1" applyAlignment="1">
      <alignment horizontal="right" vertical="center"/>
    </xf>
    <xf numFmtId="2" fontId="5" fillId="0" borderId="4" xfId="0" applyNumberFormat="1" applyFont="1" applyFill="1" applyBorder="1" applyAlignment="1">
      <alignment horizontal="right" vertical="center"/>
    </xf>
    <xf numFmtId="167" fontId="3" fillId="0" borderId="5" xfId="0" applyNumberFormat="1" applyFont="1" applyFill="1" applyBorder="1" applyAlignment="1">
      <alignment horizontal="left" vertical="top"/>
    </xf>
    <xf numFmtId="0" fontId="3" fillId="6" borderId="0" xfId="0" applyFont="1" applyFill="1"/>
    <xf numFmtId="0" fontId="4" fillId="0" borderId="8" xfId="0" applyFont="1" applyBorder="1"/>
    <xf numFmtId="2" fontId="0" fillId="7" borderId="0" xfId="0" applyNumberFormat="1" applyFill="1"/>
    <xf numFmtId="0" fontId="3" fillId="0" borderId="0" xfId="0" applyFont="1"/>
    <xf numFmtId="21" fontId="3" fillId="0" borderId="2" xfId="0" applyNumberFormat="1" applyFont="1" applyBorder="1"/>
    <xf numFmtId="0" fontId="3" fillId="0" borderId="0" xfId="0" applyFont="1" applyBorder="1" applyAlignment="1">
      <alignment vertical="top"/>
    </xf>
    <xf numFmtId="0" fontId="34" fillId="0" borderId="4" xfId="0" applyFont="1" applyFill="1" applyBorder="1" applyAlignment="1">
      <alignment vertical="top"/>
    </xf>
    <xf numFmtId="2" fontId="33" fillId="0" borderId="1" xfId="0" applyNumberFormat="1" applyFont="1" applyFill="1" applyBorder="1" applyAlignment="1">
      <alignment vertical="top"/>
    </xf>
    <xf numFmtId="2" fontId="33" fillId="0" borderId="4" xfId="0" applyNumberFormat="1" applyFont="1" applyFill="1" applyBorder="1" applyAlignment="1">
      <alignment vertical="top"/>
    </xf>
    <xf numFmtId="0" fontId="3" fillId="0" borderId="2" xfId="0" applyFont="1" applyBorder="1" applyAlignment="1">
      <alignment vertical="top"/>
    </xf>
    <xf numFmtId="2" fontId="6" fillId="0" borderId="0" xfId="0" applyNumberFormat="1" applyFont="1" applyBorder="1" applyAlignment="1">
      <alignment vertical="top"/>
    </xf>
    <xf numFmtId="0" fontId="3" fillId="0" borderId="9" xfId="0" applyNumberFormat="1" applyFont="1" applyBorder="1"/>
    <xf numFmtId="2" fontId="3" fillId="0" borderId="9" xfId="0" applyNumberFormat="1" applyFont="1" applyFill="1" applyBorder="1" applyAlignment="1">
      <alignment vertical="top"/>
    </xf>
    <xf numFmtId="21" fontId="3" fillId="0" borderId="6" xfId="0" applyNumberFormat="1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0" fillId="0" borderId="3" xfId="0" applyBorder="1" applyAlignment="1">
      <alignment vertical="top"/>
    </xf>
    <xf numFmtId="21" fontId="3" fillId="0" borderId="3" xfId="0" applyNumberFormat="1" applyFont="1" applyFill="1" applyBorder="1" applyAlignment="1">
      <alignment vertical="top"/>
    </xf>
    <xf numFmtId="0" fontId="33" fillId="0" borderId="1" xfId="0" applyFont="1" applyFill="1" applyBorder="1"/>
    <xf numFmtId="2" fontId="33" fillId="0" borderId="1" xfId="0" applyNumberFormat="1" applyFont="1" applyFill="1" applyBorder="1" applyAlignment="1">
      <alignment horizontal="right" vertical="center"/>
    </xf>
    <xf numFmtId="0" fontId="33" fillId="7" borderId="0" xfId="0" applyFont="1" applyFill="1"/>
    <xf numFmtId="0" fontId="33" fillId="7" borderId="0" xfId="0" applyFont="1" applyFill="1" applyAlignment="1">
      <alignment vertical="top"/>
    </xf>
    <xf numFmtId="4" fontId="33" fillId="7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vertical="top"/>
    </xf>
    <xf numFmtId="14" fontId="37" fillId="0" borderId="7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2" fontId="3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Border="1"/>
    <xf numFmtId="21" fontId="3" fillId="0" borderId="0" xfId="0" applyNumberFormat="1" applyFont="1" applyFill="1" applyBorder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/>
    <xf numFmtId="0" fontId="4" fillId="0" borderId="0" xfId="0" applyFont="1" applyFill="1" applyAlignment="1">
      <alignment horizontal="left" vertical="top"/>
    </xf>
    <xf numFmtId="0" fontId="4" fillId="0" borderId="0" xfId="0" applyFont="1" applyBorder="1"/>
    <xf numFmtId="0" fontId="4" fillId="0" borderId="0" xfId="0" applyFont="1" applyAlignment="1">
      <alignment horizontal="left"/>
    </xf>
    <xf numFmtId="2" fontId="4" fillId="0" borderId="0" xfId="0" applyNumberFormat="1" applyFont="1"/>
    <xf numFmtId="0" fontId="4" fillId="0" borderId="0" xfId="0" applyFont="1" applyAlignment="1">
      <alignment horizontal="left" vertical="top"/>
    </xf>
    <xf numFmtId="1" fontId="0" fillId="6" borderId="0" xfId="0" applyNumberFormat="1" applyFill="1" applyBorder="1" applyAlignment="1">
      <alignment vertical="top"/>
    </xf>
    <xf numFmtId="1" fontId="4" fillId="0" borderId="0" xfId="1" applyNumberFormat="1"/>
    <xf numFmtId="21" fontId="0" fillId="0" borderId="0" xfId="0" applyNumberFormat="1" applyBorder="1" applyAlignment="1">
      <alignment vertical="top"/>
    </xf>
    <xf numFmtId="0" fontId="32" fillId="8" borderId="0" xfId="0" applyNumberFormat="1" applyFont="1" applyFill="1" applyBorder="1" applyAlignment="1">
      <alignment horizontal="right" vertical="top"/>
    </xf>
    <xf numFmtId="0" fontId="32" fillId="9" borderId="0" xfId="0" applyNumberFormat="1" applyFont="1" applyFill="1" applyBorder="1" applyAlignment="1">
      <alignment horizontal="right" vertical="top"/>
    </xf>
    <xf numFmtId="166" fontId="3" fillId="6" borderId="4" xfId="0" applyNumberFormat="1" applyFont="1" applyFill="1" applyBorder="1" applyAlignment="1">
      <alignment horizontal="right" vertical="center"/>
    </xf>
    <xf numFmtId="0" fontId="32" fillId="8" borderId="3" xfId="0" applyNumberFormat="1" applyFont="1" applyFill="1" applyBorder="1" applyAlignment="1">
      <alignment horizontal="right" vertical="top"/>
    </xf>
    <xf numFmtId="0" fontId="3" fillId="10" borderId="2" xfId="0" applyFont="1" applyFill="1" applyBorder="1" applyAlignment="1">
      <alignment vertical="top"/>
    </xf>
    <xf numFmtId="49" fontId="3" fillId="0" borderId="13" xfId="2" applyNumberFormat="1" applyFont="1" applyFill="1" applyBorder="1" applyAlignment="1">
      <alignment vertical="top"/>
    </xf>
    <xf numFmtId="0" fontId="38" fillId="0" borderId="0" xfId="4" applyFill="1" applyBorder="1"/>
    <xf numFmtId="0" fontId="38" fillId="0" borderId="0" xfId="4"/>
    <xf numFmtId="0" fontId="3" fillId="3" borderId="0" xfId="0" applyFont="1" applyFill="1" applyAlignment="1">
      <alignment horizontal="right" vertical="top"/>
    </xf>
    <xf numFmtId="0" fontId="6" fillId="0" borderId="4" xfId="0" applyFont="1" applyBorder="1" applyAlignment="1">
      <alignment vertical="top"/>
    </xf>
    <xf numFmtId="2" fontId="3" fillId="7" borderId="0" xfId="0" applyNumberFormat="1" applyFont="1" applyFill="1" applyAlignment="1">
      <alignment horizontal="right" vertical="center"/>
    </xf>
    <xf numFmtId="0" fontId="40" fillId="0" borderId="0" xfId="0" applyFont="1"/>
    <xf numFmtId="0" fontId="4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7" borderId="0" xfId="0" applyFont="1" applyFill="1"/>
    <xf numFmtId="0" fontId="40" fillId="7" borderId="0" xfId="0" applyFont="1" applyFill="1" applyBorder="1"/>
    <xf numFmtId="0" fontId="13" fillId="0" borderId="5" xfId="0" applyFont="1" applyBorder="1" applyAlignment="1">
      <alignment horizontal="left"/>
    </xf>
    <xf numFmtId="0" fontId="14" fillId="0" borderId="5" xfId="0" applyFont="1" applyBorder="1"/>
    <xf numFmtId="0" fontId="11" fillId="0" borderId="5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10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left"/>
    </xf>
    <xf numFmtId="2" fontId="3" fillId="7" borderId="4" xfId="0" applyNumberFormat="1" applyFont="1" applyFill="1" applyBorder="1" applyAlignment="1">
      <alignment horizontal="right" vertical="center"/>
    </xf>
    <xf numFmtId="0" fontId="41" fillId="11" borderId="14" xfId="0" applyFont="1" applyFill="1" applyBorder="1"/>
    <xf numFmtId="0" fontId="3" fillId="11" borderId="4" xfId="0" applyFont="1" applyFill="1" applyBorder="1"/>
    <xf numFmtId="0" fontId="3" fillId="6" borderId="4" xfId="0" applyFont="1" applyFill="1" applyBorder="1"/>
    <xf numFmtId="2" fontId="3" fillId="11" borderId="4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center" vertical="top"/>
    </xf>
    <xf numFmtId="0" fontId="41" fillId="6" borderId="4" xfId="0" applyFont="1" applyFill="1" applyBorder="1"/>
    <xf numFmtId="0" fontId="30" fillId="0" borderId="4" xfId="0" applyFont="1" applyFill="1" applyBorder="1"/>
    <xf numFmtId="21" fontId="30" fillId="0" borderId="1" xfId="0" applyNumberFormat="1" applyFont="1" applyFill="1" applyBorder="1" applyAlignment="1">
      <alignment vertical="top"/>
    </xf>
    <xf numFmtId="0" fontId="3" fillId="0" borderId="1" xfId="0" applyFont="1" applyFill="1" applyBorder="1"/>
    <xf numFmtId="21" fontId="3" fillId="0" borderId="1" xfId="0" applyNumberFormat="1" applyFont="1" applyFill="1" applyBorder="1" applyAlignment="1">
      <alignment vertical="top"/>
    </xf>
    <xf numFmtId="0" fontId="30" fillId="0" borderId="4" xfId="0" applyFont="1" applyBorder="1" applyAlignment="1">
      <alignment horizontal="right" vertical="center"/>
    </xf>
    <xf numFmtId="166" fontId="30" fillId="0" borderId="4" xfId="0" applyNumberFormat="1" applyFont="1" applyBorder="1" applyAlignment="1">
      <alignment horizontal="right" vertical="center"/>
    </xf>
    <xf numFmtId="2" fontId="30" fillId="0" borderId="1" xfId="0" applyNumberFormat="1" applyFont="1" applyFill="1" applyBorder="1" applyAlignment="1">
      <alignment horizontal="right" vertical="center"/>
    </xf>
    <xf numFmtId="21" fontId="43" fillId="0" borderId="1" xfId="0" applyNumberFormat="1" applyFont="1" applyFill="1" applyBorder="1"/>
    <xf numFmtId="21" fontId="3" fillId="0" borderId="0" xfId="0" applyNumberFormat="1" applyFont="1" applyFill="1" applyBorder="1" applyAlignment="1">
      <alignment vertical="top"/>
    </xf>
    <xf numFmtId="2" fontId="3" fillId="0" borderId="0" xfId="0" quotePrefix="1" applyNumberFormat="1" applyFont="1" applyFill="1" applyBorder="1" applyAlignment="1">
      <alignment vertical="top"/>
    </xf>
    <xf numFmtId="0" fontId="3" fillId="5" borderId="0" xfId="0" applyFont="1" applyFill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32" fillId="4" borderId="0" xfId="0" applyNumberFormat="1" applyFont="1" applyFill="1" applyBorder="1" applyAlignment="1">
      <alignment horizontal="right" vertical="top"/>
    </xf>
    <xf numFmtId="0" fontId="0" fillId="12" borderId="0" xfId="0" applyFill="1"/>
    <xf numFmtId="0" fontId="39" fillId="12" borderId="0" xfId="0" applyFont="1" applyFill="1"/>
    <xf numFmtId="0" fontId="44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0" fillId="12" borderId="0" xfId="0" applyFill="1" applyAlignment="1">
      <alignment vertical="top"/>
    </xf>
    <xf numFmtId="0" fontId="3" fillId="12" borderId="0" xfId="0" applyFont="1" applyFill="1" applyBorder="1" applyAlignment="1">
      <alignment horizontal="left"/>
    </xf>
    <xf numFmtId="0" fontId="3" fillId="12" borderId="0" xfId="0" applyFont="1" applyFill="1" applyBorder="1" applyAlignment="1">
      <alignment horizontal="center" vertical="center"/>
    </xf>
    <xf numFmtId="21" fontId="3" fillId="12" borderId="0" xfId="0" applyNumberFormat="1" applyFont="1" applyFill="1" applyBorder="1"/>
    <xf numFmtId="0" fontId="3" fillId="0" borderId="5" xfId="0" applyNumberFormat="1" applyFont="1" applyBorder="1"/>
    <xf numFmtId="0" fontId="3" fillId="0" borderId="4" xfId="0" applyFont="1" applyFill="1" applyBorder="1"/>
    <xf numFmtId="49" fontId="0" fillId="7" borderId="3" xfId="0" applyNumberFormat="1" applyFill="1" applyBorder="1" applyAlignment="1">
      <alignment horizontal="right" vertical="top"/>
    </xf>
  </cellXfs>
  <cellStyles count="5">
    <cellStyle name="Link" xfId="4" builtinId="8"/>
    <cellStyle name="Normal 2" xfId="3"/>
    <cellStyle name="Standard" xfId="0" builtinId="0"/>
    <cellStyle name="Standard 2" xfId="1"/>
    <cellStyle name="Standard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00FF00"/>
      <color rgb="FF008000"/>
      <color rgb="FF0000FF"/>
      <color rgb="FF003300"/>
      <color rgb="FFBFBFBF"/>
      <color rgb="FF66FF33"/>
      <color rgb="FFD8D8D8"/>
      <color rgb="FF006600"/>
      <color rgb="FFDD08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80585529409980405"/>
          <c:y val="3.844212230480539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8129412487511912"/>
          <c:y val="8.7591173632940167E-2"/>
          <c:w val="0.81303254506805456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'O2&amp;Amp#yeast'!$N$17</c:f>
              <c:strCache>
                <c:ptCount val="1"/>
                <c:pt idx="0">
                  <c:v>pmol/(s*Mill)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3C-41BB-8248-26A34E70BA66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3C-41BB-8248-26A34E70BA66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3C-41BB-8248-26A34E70BA6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065-40C9-A5E4-4AFC7B2E88D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3C-41BB-8248-26A34E70BA6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065-40C9-A5E4-4AFC7B2E88DD}"/>
              </c:ext>
            </c:extLst>
          </c:dPt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'O2&amp;Amp#yeast'!$P$1:$U$1</c:f>
              <c:strCache>
                <c:ptCount val="6"/>
                <c:pt idx="0">
                  <c:v>1ce</c:v>
                </c:pt>
                <c:pt idx="1">
                  <c:v>2ce</c:v>
                </c:pt>
                <c:pt idx="2">
                  <c:v>3ce</c:v>
                </c:pt>
                <c:pt idx="3">
                  <c:v>4ce</c:v>
                </c:pt>
                <c:pt idx="4">
                  <c:v>5ce</c:v>
                </c:pt>
                <c:pt idx="5">
                  <c:v>6ce</c:v>
                </c:pt>
              </c:strCache>
            </c:strRef>
          </c:cat>
          <c:val>
            <c:numRef>
              <c:f>'O2&amp;Amp#yeast'!$P$17:$U$17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3C-41BB-8248-26A34E70B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725120"/>
        <c:axId val="79537280"/>
      </c:barChart>
      <c:catAx>
        <c:axId val="20725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953728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7953728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 flow per cells [pmol/(s*Mill)]</a:t>
                </a:r>
              </a:p>
            </c:rich>
          </c:tx>
          <c:layout>
            <c:manualLayout>
              <c:xMode val="edge"/>
              <c:yMode val="edge"/>
              <c:x val="1.4245141322652593E-2"/>
              <c:y val="0.181153138567960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0725120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49013951856536"/>
          <c:y val="8.3964993067304747E-2"/>
          <c:w val="0.78333288338957663"/>
          <c:h val="0.73336837068710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'O2&amp;Amp#yeast'!$M$20</c:f>
              <c:strCache>
                <c:ptCount val="1"/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4A5-4F2C-9235-74969F0CF8E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4A5-4F2C-9235-74969F0CF8E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4A5-4F2C-9235-74969F0CF8E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064-41B9-BEF2-D532D1A0618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4A5-4F2C-9235-74969F0CF8E7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064-41B9-BEF2-D532D1A06189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'O2&amp;Amp#yeast'!$P$19:$U$19</c:f>
              <c:strCache>
                <c:ptCount val="6"/>
                <c:pt idx="0">
                  <c:v>1ce</c:v>
                </c:pt>
                <c:pt idx="1">
                  <c:v>2ce</c:v>
                </c:pt>
                <c:pt idx="2">
                  <c:v>3ce</c:v>
                </c:pt>
                <c:pt idx="3">
                  <c:v>4ce</c:v>
                </c:pt>
                <c:pt idx="4">
                  <c:v>5ce</c:v>
                </c:pt>
                <c:pt idx="5">
                  <c:v>6ce</c:v>
                </c:pt>
              </c:strCache>
            </c:strRef>
          </c:cat>
          <c:val>
            <c:numRef>
              <c:f>'O2&amp;Amp#yeast'!$P$20:$U$20</c:f>
              <c:numCache>
                <c:formatCode>0.00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4-A4A5-4F2C-9235-74969F0CF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2089472"/>
        <c:axId val="82108416"/>
      </c:barChart>
      <c:catAx>
        <c:axId val="8208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108416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2108416"/>
        <c:scaling>
          <c:orientation val="minMax"/>
          <c:max val="1.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Flux Control Ratio</a:t>
                </a:r>
              </a:p>
            </c:rich>
          </c:tx>
          <c:layout>
            <c:manualLayout>
              <c:xMode val="edge"/>
              <c:yMode val="edge"/>
              <c:x val="3.0280959198282033E-2"/>
              <c:y val="0.303553818362635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089472"/>
        <c:crosses val="autoZero"/>
        <c:crossBetween val="between"/>
        <c:majorUnit val="0.2"/>
        <c:minorUnit val="0.1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66890820487986"/>
          <c:y val="0.14163095117508256"/>
          <c:w val="0.74891033086840064"/>
          <c:h val="0.714691835423212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'O2&amp;Amp#yeast'!$E$1:$E$2</c:f>
              <c:strCache>
                <c:ptCount val="1"/>
                <c:pt idx="0">
                  <c:v>Amount per chamber (Mill cells/chamber)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169-4715-B795-256481B051B6}"/>
              </c:ext>
            </c:extLst>
          </c:dPt>
          <c:dPt>
            <c:idx val="1"/>
            <c:invertIfNegative val="0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69-4715-B795-256481B051B6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169-4715-B795-256481B051B6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DF6-472A-9C9A-689136A57B3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169-4715-B795-256481B051B6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9DF6-472A-9C9A-689136A57B35}"/>
              </c:ext>
            </c:extLst>
          </c:dPt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'O2&amp;Amp#yeast'!$P$1:$U$1</c:f>
              <c:strCache>
                <c:ptCount val="6"/>
                <c:pt idx="0">
                  <c:v>1ce</c:v>
                </c:pt>
                <c:pt idx="1">
                  <c:v>2ce</c:v>
                </c:pt>
                <c:pt idx="2">
                  <c:v>3ce</c:v>
                </c:pt>
                <c:pt idx="3">
                  <c:v>4ce</c:v>
                </c:pt>
                <c:pt idx="4">
                  <c:v>5ce</c:v>
                </c:pt>
                <c:pt idx="5">
                  <c:v>6ce</c:v>
                </c:pt>
              </c:strCache>
            </c:strRef>
          </c:cat>
          <c:val>
            <c:numRef>
              <c:f>'O2&amp;Amp#yeast'!$P$28:$U$28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69-4715-B795-256481B05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9102976"/>
        <c:axId val="89747840"/>
      </c:barChart>
      <c:catAx>
        <c:axId val="8910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747840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89747840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  production [</a:t>
                </a:r>
                <a:r>
                  <a:rPr lang="de-AT" sz="1100" b="1" i="0" u="none" strike="noStrike" baseline="0"/>
                  <a:t>pmol/(s*Mill)]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edge"/>
              <c:yMode val="edge"/>
              <c:x val="1.750040793164916E-2"/>
              <c:y val="0.2275061925497459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910297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2349992738431224"/>
          <c:y val="1.99674275607733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 algn="r"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626480775622708"/>
          <c:y val="8.7591363529755245E-2"/>
          <c:w val="0.74353355042255209"/>
          <c:h val="0.71167914917845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'O2&amp;Amp#yeast'!$N$29</c:f>
              <c:strCache>
                <c:ptCount val="1"/>
                <c:pt idx="0">
                  <c:v>no ROX-corr.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AD5-4F79-98B2-0640BD5413FD}"/>
              </c:ext>
            </c:extLst>
          </c:dPt>
          <c:dPt>
            <c:idx val="1"/>
            <c:invertIfNegative val="0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D5-4F79-98B2-0640BD5413FD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AD5-4F79-98B2-0640BD5413FD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CAE4-4013-835B-339F297B1AF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'O2&amp;Amp#yeast'!$P$26:$T$26</c:f>
              <c:strCache>
                <c:ptCount val="5"/>
                <c:pt idx="0">
                  <c:v>1ce</c:v>
                </c:pt>
                <c:pt idx="1">
                  <c:v>2ce</c:v>
                </c:pt>
                <c:pt idx="2">
                  <c:v>3ce</c:v>
                </c:pt>
                <c:pt idx="3">
                  <c:v>4ce</c:v>
                </c:pt>
                <c:pt idx="4">
                  <c:v>5ce</c:v>
                </c:pt>
              </c:strCache>
            </c:strRef>
          </c:cat>
          <c:val>
            <c:numRef>
              <c:f>'O2&amp;Amp#yeast'!$P$29:$T$29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D5-4F79-98B2-0640BD541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045056"/>
        <c:axId val="90091904"/>
      </c:barChart>
      <c:catAx>
        <c:axId val="9004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0919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0091904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H2O2/</a:t>
                </a:r>
                <a:r>
                  <a:rPr lang="de-AT" sz="10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J</a:t>
                </a:r>
                <a:r>
                  <a:rPr lang="de-AT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O2</a:t>
                </a:r>
              </a:p>
            </c:rich>
          </c:tx>
          <c:layout>
            <c:manualLayout>
              <c:xMode val="edge"/>
              <c:yMode val="edge"/>
              <c:x val="2.5205083643481372E-2"/>
              <c:y val="0.3919602223846873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out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045056"/>
        <c:crosses val="autoZero"/>
        <c:crossBetween val="between"/>
      </c:valAx>
      <c:spPr>
        <a:ln w="25400"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489" footer="0.49212598450000489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AT"/>
              <a:t>Changes in sensitivity [V/mM]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855982230746974"/>
          <c:y val="0.16955198519396261"/>
          <c:w val="0.72415974875541922"/>
          <c:h val="0.59746281714785276"/>
        </c:manualLayout>
      </c:layout>
      <c:lineChart>
        <c:grouping val="standard"/>
        <c:varyColors val="0"/>
        <c:ser>
          <c:idx val="0"/>
          <c:order val="0"/>
          <c:tx>
            <c:strRef>
              <c:f>'O2&amp;Amp#yeast'!$O$32</c:f>
              <c:strCache>
                <c:ptCount val="1"/>
                <c:pt idx="0">
                  <c:v>Sensitivity [V/mM]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'O2&amp;Amp#yeast'!$O$33:$S$33</c:f>
              <c:strCache>
                <c:ptCount val="5"/>
                <c:pt idx="0">
                  <c:v>0BL</c:v>
                </c:pt>
                <c:pt idx="1">
                  <c:v>1 (after sample)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'O2&amp;Amp#yeast'!$O$34:$S$34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7F-4F4E-9E75-2DEC85D18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252928"/>
        <c:axId val="102255232"/>
      </c:lineChart>
      <c:catAx>
        <c:axId val="10225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2255232"/>
        <c:crosses val="autoZero"/>
        <c:auto val="1"/>
        <c:lblAlgn val="ctr"/>
        <c:lblOffset val="100"/>
        <c:noMultiLvlLbl val="0"/>
      </c:catAx>
      <c:valAx>
        <c:axId val="102255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Sensitivity [V/mM]</a:t>
                </a:r>
              </a:p>
            </c:rich>
          </c:tx>
          <c:layout>
            <c:manualLayout>
              <c:xMode val="edge"/>
              <c:yMode val="edge"/>
              <c:x val="1.7468069887833167E-2"/>
              <c:y val="0.222217587665617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22529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1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2</xdr:row>
      <xdr:rowOff>152400</xdr:rowOff>
    </xdr:from>
    <xdr:to>
      <xdr:col>8</xdr:col>
      <xdr:colOff>274320</xdr:colOff>
      <xdr:row>26</xdr:row>
      <xdr:rowOff>114300</xdr:rowOff>
    </xdr:to>
    <xdr:graphicFrame macro="">
      <xdr:nvGraphicFramePr>
        <xdr:cNvPr id="2406740" name="Chart 1">
          <a:extLst>
            <a:ext uri="{FF2B5EF4-FFF2-40B4-BE49-F238E27FC236}">
              <a16:creationId xmlns:a16="http://schemas.microsoft.com/office/drawing/2014/main" id="{00000000-0008-0000-0000-000054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373380</xdr:colOff>
      <xdr:row>3</xdr:row>
      <xdr:rowOff>22860</xdr:rowOff>
    </xdr:from>
    <xdr:to>
      <xdr:col>9</xdr:col>
      <xdr:colOff>990600</xdr:colOff>
      <xdr:row>26</xdr:row>
      <xdr:rowOff>45720</xdr:rowOff>
    </xdr:to>
    <xdr:graphicFrame macro="">
      <xdr:nvGraphicFramePr>
        <xdr:cNvPr id="2406741" name="Chart 3">
          <a:extLst>
            <a:ext uri="{FF2B5EF4-FFF2-40B4-BE49-F238E27FC236}">
              <a16:creationId xmlns:a16="http://schemas.microsoft.com/office/drawing/2014/main" id="{00000000-0008-0000-0000-000055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217712</xdr:colOff>
      <xdr:row>26</xdr:row>
      <xdr:rowOff>111581</xdr:rowOff>
    </xdr:from>
    <xdr:to>
      <xdr:col>8</xdr:col>
      <xdr:colOff>462642</xdr:colOff>
      <xdr:row>53</xdr:row>
      <xdr:rowOff>136072</xdr:rowOff>
    </xdr:to>
    <xdr:graphicFrame macro="">
      <xdr:nvGraphicFramePr>
        <xdr:cNvPr id="2406742" name="Chart 1">
          <a:extLst>
            <a:ext uri="{FF2B5EF4-FFF2-40B4-BE49-F238E27FC236}">
              <a16:creationId xmlns:a16="http://schemas.microsoft.com/office/drawing/2014/main" id="{00000000-0008-0000-0000-000056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256358</xdr:colOff>
      <xdr:row>28</xdr:row>
      <xdr:rowOff>6529</xdr:rowOff>
    </xdr:from>
    <xdr:to>
      <xdr:col>10</xdr:col>
      <xdr:colOff>13606</xdr:colOff>
      <xdr:row>56</xdr:row>
      <xdr:rowOff>40820</xdr:rowOff>
    </xdr:to>
    <xdr:graphicFrame macro="">
      <xdr:nvGraphicFramePr>
        <xdr:cNvPr id="2406744" name="Chart 1">
          <a:extLst>
            <a:ext uri="{FF2B5EF4-FFF2-40B4-BE49-F238E27FC236}">
              <a16:creationId xmlns:a16="http://schemas.microsoft.com/office/drawing/2014/main" id="{00000000-0008-0000-0000-000058B9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1319894</xdr:colOff>
      <xdr:row>36</xdr:row>
      <xdr:rowOff>13607</xdr:rowOff>
    </xdr:from>
    <xdr:to>
      <xdr:col>5</xdr:col>
      <xdr:colOff>40822</xdr:colOff>
      <xdr:row>52</xdr:row>
      <xdr:rowOff>54428</xdr:rowOff>
    </xdr:to>
    <xdr:graphicFrame macro="">
      <xdr:nvGraphicFramePr>
        <xdr:cNvPr id="9" name="Diagramm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AW126"/>
  <sheetViews>
    <sheetView showGridLines="0" tabSelected="1" zoomScale="80" zoomScaleNormal="80" zoomScalePageLayoutView="55" workbookViewId="0">
      <selection activeCell="P47" sqref="P46:U47"/>
    </sheetView>
  </sheetViews>
  <sheetFormatPr baseColWidth="10" defaultRowHeight="13.9" customHeight="1" x14ac:dyDescent="0.2"/>
  <cols>
    <col min="1" max="1" width="31" style="10" customWidth="1"/>
    <col min="2" max="2" width="4" style="10" customWidth="1"/>
    <col min="3" max="3" width="15.42578125" style="10" bestFit="1" customWidth="1"/>
    <col min="4" max="4" width="19.42578125" style="10" bestFit="1" customWidth="1"/>
    <col min="5" max="5" width="33.140625" style="10" bestFit="1" customWidth="1"/>
    <col min="6" max="6" width="16.7109375" style="10" bestFit="1" customWidth="1"/>
    <col min="7" max="7" width="10.42578125" style="10" customWidth="1"/>
    <col min="8" max="8" width="49.85546875" customWidth="1"/>
    <col min="9" max="9" width="40.85546875" customWidth="1"/>
    <col min="10" max="10" width="14.85546875" customWidth="1"/>
    <col min="11" max="11" width="5.42578125" customWidth="1"/>
    <col min="12" max="12" width="11" customWidth="1"/>
    <col min="13" max="13" width="73.28515625" customWidth="1"/>
    <col min="14" max="14" width="53" bestFit="1" customWidth="1"/>
    <col min="15" max="15" width="43.85546875" customWidth="1"/>
    <col min="16" max="16" width="16.7109375" bestFit="1" customWidth="1"/>
    <col min="17" max="19" width="9.5703125" customWidth="1"/>
    <col min="20" max="21" width="8.7109375" customWidth="1"/>
    <col min="22" max="22" width="11.85546875" customWidth="1"/>
    <col min="23" max="23" width="12.28515625" style="85" customWidth="1"/>
    <col min="24" max="24" width="12.7109375" style="85" bestFit="1" customWidth="1"/>
    <col min="25" max="25" width="5.85546875" style="85" customWidth="1"/>
    <col min="26" max="26" width="4" style="85" customWidth="1"/>
    <col min="27" max="27" width="7.140625" customWidth="1"/>
    <col min="28" max="28" width="6.7109375" customWidth="1"/>
    <col min="29" max="29" width="5.7109375" customWidth="1"/>
    <col min="30" max="30" width="8.28515625" customWidth="1"/>
    <col min="31" max="31" width="8.7109375" customWidth="1"/>
    <col min="32" max="32" width="8.28515625" customWidth="1"/>
    <col min="33" max="33" width="9.140625" customWidth="1"/>
    <col min="34" max="34" width="8" customWidth="1"/>
    <col min="35" max="35" width="8.7109375" customWidth="1"/>
    <col min="36" max="36" width="7.7109375" customWidth="1"/>
    <col min="37" max="38" width="7.42578125" customWidth="1"/>
    <col min="39" max="41" width="10" style="19" customWidth="1"/>
    <col min="42" max="43" width="8.42578125" customWidth="1"/>
    <col min="44" max="44" width="6.28515625" style="2" customWidth="1"/>
    <col min="45" max="47" width="7.28515625" customWidth="1"/>
    <col min="48" max="68" width="10.7109375" customWidth="1"/>
  </cols>
  <sheetData>
    <row r="1" spans="1:48" s="22" customFormat="1" ht="13.9" customHeight="1" x14ac:dyDescent="0.2">
      <c r="A1" s="17"/>
      <c r="B1" s="17"/>
      <c r="C1" s="131" t="s">
        <v>7</v>
      </c>
      <c r="D1" s="130" t="s">
        <v>4</v>
      </c>
      <c r="E1" s="132" t="s">
        <v>28</v>
      </c>
      <c r="F1" s="130" t="s">
        <v>3</v>
      </c>
      <c r="G1" s="130" t="s">
        <v>6</v>
      </c>
      <c r="H1" s="18" t="s">
        <v>5</v>
      </c>
      <c r="I1" s="111"/>
      <c r="J1" s="111"/>
      <c r="K1" s="21"/>
      <c r="L1" s="115" t="s">
        <v>34</v>
      </c>
      <c r="M1" s="256" t="s">
        <v>26</v>
      </c>
      <c r="N1" s="256"/>
      <c r="O1" s="209" t="s">
        <v>53</v>
      </c>
      <c r="P1" s="204" t="s">
        <v>50</v>
      </c>
      <c r="Q1" s="204" t="s">
        <v>61</v>
      </c>
      <c r="R1" s="204" t="s">
        <v>62</v>
      </c>
      <c r="S1" s="204" t="s">
        <v>63</v>
      </c>
      <c r="T1" s="204" t="s">
        <v>64</v>
      </c>
      <c r="U1" s="204" t="s">
        <v>65</v>
      </c>
      <c r="V1" s="94"/>
      <c r="W1" s="95"/>
      <c r="X1" s="96"/>
      <c r="Z1" s="96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</row>
    <row r="2" spans="1:48" s="23" customFormat="1" ht="13.9" customHeight="1" thickBot="1" x14ac:dyDescent="0.25">
      <c r="A2" s="92">
        <f>L4</f>
        <v>0</v>
      </c>
      <c r="B2" s="140"/>
      <c r="C2" s="148" t="s">
        <v>59</v>
      </c>
      <c r="D2" s="150" t="s">
        <v>59</v>
      </c>
      <c r="E2" s="203"/>
      <c r="F2" s="150"/>
      <c r="G2" s="149" t="s">
        <v>60</v>
      </c>
      <c r="H2" s="89"/>
      <c r="I2" s="89"/>
      <c r="J2" s="89"/>
      <c r="L2" s="206" t="s">
        <v>56</v>
      </c>
      <c r="N2" s="138" t="s">
        <v>12</v>
      </c>
      <c r="O2" s="112"/>
      <c r="P2" s="199">
        <f>P3</f>
        <v>0</v>
      </c>
      <c r="Q2" s="199">
        <f t="shared" ref="Q2:S2" si="0">P2+Q3</f>
        <v>0</v>
      </c>
      <c r="R2" s="199">
        <f t="shared" si="0"/>
        <v>0</v>
      </c>
      <c r="S2" s="199">
        <f t="shared" si="0"/>
        <v>0</v>
      </c>
      <c r="T2" s="199">
        <f t="shared" ref="T2" si="1">S2+T3</f>
        <v>0</v>
      </c>
      <c r="U2" s="199">
        <f t="shared" ref="U2" si="2">T2+U3</f>
        <v>0</v>
      </c>
      <c r="V2" s="105"/>
      <c r="W2" s="106"/>
      <c r="X2" s="107"/>
      <c r="Z2" s="107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</row>
    <row r="3" spans="1:48" s="23" customFormat="1" ht="13.9" customHeight="1" thickTop="1" thickBot="1" x14ac:dyDescent="0.25">
      <c r="A3" s="83"/>
      <c r="B3" s="84"/>
      <c r="C3" s="132" t="s">
        <v>24</v>
      </c>
      <c r="D3" s="130" t="s">
        <v>15</v>
      </c>
      <c r="E3" s="132" t="s">
        <v>29</v>
      </c>
      <c r="F3" s="133"/>
      <c r="G3" s="134"/>
      <c r="L3" s="208"/>
      <c r="M3" s="207"/>
      <c r="N3" s="154" t="s">
        <v>25</v>
      </c>
      <c r="O3" s="153"/>
      <c r="P3" s="198"/>
      <c r="Q3" s="198"/>
      <c r="R3" s="198"/>
      <c r="S3" s="198"/>
      <c r="T3" s="198"/>
      <c r="U3" s="198"/>
      <c r="V3" s="24"/>
      <c r="W3" s="106"/>
      <c r="X3" s="107"/>
      <c r="Z3" s="107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11"/>
      <c r="AM3" s="65"/>
      <c r="AN3" s="65"/>
      <c r="AO3" s="65"/>
      <c r="AP3" s="65"/>
      <c r="AQ3" s="68"/>
      <c r="AR3" s="65"/>
      <c r="AS3" s="65"/>
      <c r="AT3" s="65"/>
      <c r="AU3" s="65"/>
      <c r="AV3" s="65"/>
    </row>
    <row r="4" spans="1:48" s="23" customFormat="1" ht="13.9" customHeight="1" thickTop="1" thickBot="1" x14ac:dyDescent="0.25">
      <c r="A4" s="83"/>
      <c r="B4" s="84"/>
      <c r="C4" s="148"/>
      <c r="D4" s="151">
        <v>2</v>
      </c>
      <c r="E4" s="139"/>
      <c r="F4" s="133"/>
      <c r="G4" s="134"/>
      <c r="L4" s="136"/>
      <c r="M4" s="85"/>
      <c r="N4" s="24"/>
      <c r="O4" s="24"/>
      <c r="P4" s="24"/>
      <c r="Q4" s="24"/>
      <c r="R4" s="24"/>
      <c r="S4" s="24"/>
      <c r="T4" s="24"/>
      <c r="U4" s="24"/>
      <c r="V4" s="24"/>
      <c r="W4" s="106"/>
      <c r="X4" s="107"/>
      <c r="Z4" s="107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11"/>
      <c r="AM4" s="65"/>
      <c r="AN4" s="65"/>
      <c r="AO4" s="65"/>
      <c r="AP4" s="65"/>
      <c r="AQ4" s="68"/>
      <c r="AR4" s="65"/>
      <c r="AS4" s="65"/>
      <c r="AT4" s="65"/>
      <c r="AU4" s="65"/>
      <c r="AV4" s="65"/>
    </row>
    <row r="5" spans="1:48" s="23" customFormat="1" ht="13.9" customHeight="1" x14ac:dyDescent="0.2">
      <c r="A5" s="152" t="s">
        <v>36</v>
      </c>
      <c r="B5" s="39"/>
      <c r="C5" s="38"/>
      <c r="D5" s="38"/>
      <c r="E5" s="38"/>
      <c r="F5" s="38"/>
      <c r="G5" s="38"/>
      <c r="L5" s="4"/>
      <c r="M5" s="8"/>
      <c r="N5" s="25" t="s">
        <v>37</v>
      </c>
      <c r="O5" s="209" t="s">
        <v>53</v>
      </c>
      <c r="P5" s="204" t="s">
        <v>50</v>
      </c>
      <c r="Q5" s="204" t="s">
        <v>61</v>
      </c>
      <c r="R5" s="204" t="s">
        <v>62</v>
      </c>
      <c r="S5" s="204" t="s">
        <v>63</v>
      </c>
      <c r="T5" s="204" t="s">
        <v>64</v>
      </c>
      <c r="U5" s="204" t="s">
        <v>65</v>
      </c>
      <c r="V5" s="24"/>
      <c r="W5" s="24"/>
      <c r="X5" s="24"/>
      <c r="Z5" s="24"/>
      <c r="AK5" s="10"/>
      <c r="AP5" s="26"/>
    </row>
    <row r="6" spans="1:48" s="23" customFormat="1" ht="13.9" customHeight="1" x14ac:dyDescent="0.2">
      <c r="A6" s="135"/>
      <c r="B6" s="10"/>
      <c r="C6" s="10"/>
      <c r="D6" s="10"/>
      <c r="E6" s="10"/>
      <c r="F6" s="10"/>
      <c r="G6" s="10"/>
      <c r="L6" s="4"/>
      <c r="M6" s="1"/>
      <c r="N6" s="27"/>
      <c r="O6" s="155"/>
      <c r="P6" s="155"/>
      <c r="Q6" s="155"/>
      <c r="R6" s="155"/>
      <c r="S6" s="155"/>
      <c r="T6" s="155"/>
      <c r="U6" s="155"/>
      <c r="V6" s="24"/>
      <c r="W6" s="24"/>
      <c r="X6" s="24"/>
      <c r="Z6" s="24"/>
      <c r="AK6" s="10"/>
      <c r="AP6" s="26"/>
    </row>
    <row r="7" spans="1:48" s="23" customFormat="1" ht="13.9" customHeight="1" x14ac:dyDescent="0.2">
      <c r="A7" s="47"/>
      <c r="B7" s="47"/>
      <c r="C7" s="48"/>
      <c r="D7" s="48"/>
      <c r="E7" s="45"/>
      <c r="F7" s="49"/>
      <c r="G7" s="47"/>
      <c r="L7" s="5"/>
      <c r="M7" s="1"/>
      <c r="N7" s="27"/>
      <c r="O7" s="28"/>
      <c r="P7" s="28"/>
      <c r="Q7" s="28"/>
      <c r="R7" s="28"/>
      <c r="S7" s="28"/>
      <c r="T7" s="28"/>
      <c r="U7" s="28"/>
      <c r="V7" s="24"/>
      <c r="W7" s="24"/>
      <c r="X7" s="24"/>
      <c r="Z7" s="24"/>
      <c r="AK7" s="10"/>
      <c r="AP7" s="26"/>
    </row>
    <row r="8" spans="1:48" s="23" customFormat="1" ht="13.9" customHeight="1" x14ac:dyDescent="0.2">
      <c r="A8" s="47"/>
      <c r="B8" s="47"/>
      <c r="C8" s="50"/>
      <c r="D8" s="48"/>
      <c r="E8" s="45"/>
      <c r="F8" s="51"/>
      <c r="G8" s="47"/>
      <c r="L8" s="5"/>
      <c r="M8" s="1"/>
      <c r="N8" s="28"/>
      <c r="O8" s="28"/>
      <c r="P8" s="28"/>
      <c r="Q8" s="28"/>
      <c r="R8" s="28"/>
      <c r="S8" s="28"/>
      <c r="T8" s="28"/>
      <c r="U8" s="28"/>
      <c r="V8" s="24"/>
      <c r="W8" s="24"/>
      <c r="X8" s="24"/>
      <c r="AK8" s="10"/>
      <c r="AP8" s="26"/>
    </row>
    <row r="9" spans="1:48" s="23" customFormat="1" ht="13.9" customHeight="1" x14ac:dyDescent="0.2">
      <c r="A9" s="46"/>
      <c r="B9" s="46"/>
      <c r="C9" s="46"/>
      <c r="D9" s="46"/>
      <c r="E9" s="46"/>
      <c r="F9" s="46"/>
      <c r="G9" s="46"/>
      <c r="L9" s="3"/>
      <c r="M9" s="6"/>
      <c r="N9" s="29"/>
      <c r="O9" s="30"/>
      <c r="P9" s="30"/>
      <c r="Q9" s="30"/>
      <c r="R9" s="30"/>
      <c r="S9" s="30"/>
      <c r="T9" s="30"/>
      <c r="U9" s="30"/>
      <c r="V9" s="24"/>
      <c r="W9" s="24"/>
      <c r="X9" s="24"/>
      <c r="AK9" s="10"/>
      <c r="AP9" s="26"/>
    </row>
    <row r="10" spans="1:48" s="23" customFormat="1" ht="13.9" customHeight="1" x14ac:dyDescent="0.2">
      <c r="A10" s="46"/>
      <c r="B10" s="46"/>
      <c r="C10" s="46"/>
      <c r="D10" s="46"/>
      <c r="E10" s="46"/>
      <c r="F10" s="46"/>
      <c r="G10" s="46"/>
      <c r="L10" s="7"/>
      <c r="M10" s="142" t="s">
        <v>40</v>
      </c>
      <c r="N10" s="143" t="s">
        <v>38</v>
      </c>
      <c r="O10" s="141"/>
      <c r="P10" s="141"/>
      <c r="Q10" s="141"/>
      <c r="R10" s="141"/>
      <c r="S10" s="141"/>
      <c r="T10" s="141"/>
      <c r="U10" s="141"/>
      <c r="V10" s="24"/>
      <c r="W10" s="24"/>
      <c r="X10" s="24"/>
      <c r="AK10" s="10"/>
      <c r="AP10" s="26"/>
    </row>
    <row r="11" spans="1:48" s="33" customFormat="1" ht="13.9" customHeight="1" x14ac:dyDescent="0.2">
      <c r="A11" s="47"/>
      <c r="B11" s="47"/>
      <c r="C11" s="47"/>
      <c r="D11" s="47"/>
      <c r="E11" s="47"/>
      <c r="F11" s="47"/>
      <c r="G11" s="47"/>
      <c r="L11" s="13" t="s">
        <v>39</v>
      </c>
      <c r="M11" s="82" t="s">
        <v>43</v>
      </c>
      <c r="N11" s="54" t="s">
        <v>16</v>
      </c>
      <c r="O11" s="32"/>
      <c r="P11" s="32"/>
      <c r="Q11" s="32"/>
      <c r="R11" s="32"/>
      <c r="S11" s="32"/>
      <c r="T11" s="32"/>
      <c r="U11" s="32"/>
      <c r="V11" s="24"/>
      <c r="W11" s="24"/>
      <c r="X11" s="24"/>
      <c r="AK11" s="12"/>
      <c r="AP11" s="34"/>
    </row>
    <row r="12" spans="1:48" s="33" customFormat="1" ht="13.9" customHeight="1" x14ac:dyDescent="0.2">
      <c r="A12" s="47"/>
      <c r="B12" s="47"/>
      <c r="C12" s="47"/>
      <c r="D12" s="47"/>
      <c r="E12" s="47"/>
      <c r="F12" s="47"/>
      <c r="G12" s="47"/>
      <c r="L12" s="156"/>
      <c r="M12" s="23"/>
      <c r="N12" s="23"/>
      <c r="O12" s="23"/>
      <c r="P12" s="23"/>
      <c r="Q12" s="23"/>
      <c r="R12" s="23"/>
      <c r="S12" s="23"/>
      <c r="T12" s="23"/>
      <c r="U12" s="23"/>
      <c r="V12" s="24"/>
      <c r="W12" s="24"/>
      <c r="X12" s="24"/>
      <c r="AK12" s="12"/>
      <c r="AP12" s="34"/>
    </row>
    <row r="13" spans="1:48" s="23" customFormat="1" ht="13.9" customHeight="1" x14ac:dyDescent="0.2">
      <c r="A13" s="47"/>
      <c r="B13" s="47"/>
      <c r="C13" s="47"/>
      <c r="D13" s="47"/>
      <c r="E13" s="47"/>
      <c r="F13" s="47"/>
      <c r="G13" s="47"/>
      <c r="L13" s="156"/>
      <c r="V13" s="24"/>
      <c r="W13" s="24"/>
      <c r="X13" s="24"/>
      <c r="AK13" s="10"/>
      <c r="AP13" s="26"/>
    </row>
    <row r="14" spans="1:48" s="23" customFormat="1" ht="13.9" customHeight="1" x14ac:dyDescent="0.2">
      <c r="A14" s="47"/>
      <c r="B14" s="47"/>
      <c r="C14" s="47"/>
      <c r="D14" s="47"/>
      <c r="E14" s="47"/>
      <c r="F14" s="47"/>
      <c r="G14" s="47"/>
      <c r="L14" s="5"/>
      <c r="V14" s="24"/>
      <c r="W14" s="24"/>
      <c r="X14" s="24"/>
      <c r="AK14" s="10"/>
      <c r="AP14" s="26"/>
    </row>
    <row r="15" spans="1:48" s="23" customFormat="1" ht="13.9" customHeight="1" x14ac:dyDescent="0.2">
      <c r="A15" s="52"/>
      <c r="B15" s="52"/>
      <c r="C15" s="52"/>
      <c r="D15" s="52"/>
      <c r="E15" s="52"/>
      <c r="F15" s="52"/>
      <c r="G15" s="52"/>
      <c r="L15" s="5"/>
      <c r="V15" s="24"/>
      <c r="W15" s="24"/>
      <c r="X15" s="24"/>
      <c r="AK15" s="10"/>
      <c r="AP15" s="26"/>
    </row>
    <row r="16" spans="1:48" s="23" customFormat="1" ht="13.9" customHeight="1" thickBot="1" x14ac:dyDescent="0.25">
      <c r="A16" s="47"/>
      <c r="B16" s="47"/>
      <c r="C16" s="47"/>
      <c r="D16" s="47"/>
      <c r="E16" s="47"/>
      <c r="F16" s="47"/>
      <c r="G16" s="47"/>
      <c r="L16" s="205" t="s">
        <v>23</v>
      </c>
      <c r="M16" s="113"/>
      <c r="N16" s="113"/>
      <c r="O16" s="113"/>
      <c r="P16" s="113"/>
      <c r="Q16" s="113"/>
      <c r="R16" s="113"/>
      <c r="S16" s="113"/>
      <c r="T16" s="113"/>
      <c r="U16" s="113"/>
      <c r="V16" s="24"/>
      <c r="W16" s="24"/>
      <c r="X16" s="24"/>
      <c r="AK16" s="10"/>
      <c r="AP16" s="26"/>
    </row>
    <row r="17" spans="1:42" s="23" customFormat="1" ht="14.25" x14ac:dyDescent="0.2">
      <c r="A17" s="248" t="s">
        <v>54</v>
      </c>
      <c r="B17" s="248" t="s">
        <v>33</v>
      </c>
      <c r="D17" s="47"/>
      <c r="E17" s="47"/>
      <c r="F17" s="70"/>
      <c r="G17" s="70"/>
      <c r="M17" s="86" t="s">
        <v>30</v>
      </c>
      <c r="N17" s="54" t="s">
        <v>31</v>
      </c>
      <c r="P17" s="163" t="e">
        <f>P11/P24</f>
        <v>#DIV/0!</v>
      </c>
      <c r="Q17" s="163" t="e">
        <f>Q11/Q24</f>
        <v>#DIV/0!</v>
      </c>
      <c r="R17" s="163" t="e">
        <f>R11/R24</f>
        <v>#DIV/0!</v>
      </c>
      <c r="S17" s="163" t="e">
        <f t="shared" ref="S17" si="3">S11/S24</f>
        <v>#DIV/0!</v>
      </c>
      <c r="T17" s="163" t="e">
        <f t="shared" ref="T17:U17" si="4">T11/T24</f>
        <v>#DIV/0!</v>
      </c>
      <c r="U17" s="163" t="e">
        <f t="shared" si="4"/>
        <v>#DIV/0!</v>
      </c>
      <c r="V17" s="24"/>
      <c r="W17" s="24"/>
      <c r="X17" s="24"/>
      <c r="AK17" s="10"/>
      <c r="AP17" s="26"/>
    </row>
    <row r="18" spans="1:42" s="23" customFormat="1" ht="15" thickBot="1" x14ac:dyDescent="0.25">
      <c r="A18" s="249" t="s">
        <v>55</v>
      </c>
      <c r="B18" s="249" t="s">
        <v>27</v>
      </c>
      <c r="D18" s="70"/>
      <c r="E18" s="70"/>
      <c r="F18" s="73"/>
      <c r="G18" s="70"/>
      <c r="L18" s="61"/>
      <c r="M18" s="86"/>
      <c r="N18" s="210"/>
      <c r="O18" s="210"/>
      <c r="P18" s="63"/>
      <c r="Q18" s="63"/>
      <c r="R18" s="63"/>
      <c r="S18" s="63"/>
      <c r="T18" s="63"/>
      <c r="U18" s="63"/>
      <c r="V18" s="24"/>
      <c r="W18" s="24"/>
      <c r="X18" s="24"/>
      <c r="AK18" s="10"/>
      <c r="AP18" s="26"/>
    </row>
    <row r="19" spans="1:42" s="23" customFormat="1" ht="13.9" customHeight="1" x14ac:dyDescent="0.2">
      <c r="A19" s="71" t="s">
        <v>8</v>
      </c>
      <c r="B19" s="72" t="s">
        <v>13</v>
      </c>
      <c r="C19" s="70"/>
      <c r="E19" s="77"/>
      <c r="F19" s="73"/>
      <c r="G19" s="77"/>
      <c r="L19" s="14"/>
      <c r="M19" s="14"/>
      <c r="N19" s="14"/>
      <c r="O19" s="14"/>
      <c r="P19" s="204" t="s">
        <v>50</v>
      </c>
      <c r="Q19" s="204" t="s">
        <v>61</v>
      </c>
      <c r="R19" s="204" t="s">
        <v>62</v>
      </c>
      <c r="S19" s="204" t="s">
        <v>63</v>
      </c>
      <c r="T19" s="204" t="s">
        <v>64</v>
      </c>
      <c r="U19" s="204" t="s">
        <v>65</v>
      </c>
      <c r="V19" s="24"/>
      <c r="W19" s="24"/>
      <c r="X19" s="24"/>
      <c r="AK19" s="10"/>
      <c r="AP19" s="26"/>
    </row>
    <row r="20" spans="1:42" s="35" customFormat="1" ht="13.9" customHeight="1" thickBot="1" x14ac:dyDescent="0.25">
      <c r="A20" s="74" t="s">
        <v>9</v>
      </c>
      <c r="B20" s="75" t="s">
        <v>0</v>
      </c>
      <c r="C20" s="70"/>
      <c r="D20" s="76"/>
      <c r="E20" s="70"/>
      <c r="F20" s="73"/>
      <c r="G20" s="70"/>
      <c r="L20" s="16"/>
      <c r="M20" s="157"/>
      <c r="N20" s="157"/>
      <c r="O20" s="157"/>
      <c r="P20" s="144"/>
      <c r="Q20" s="144"/>
      <c r="R20" s="144"/>
      <c r="S20" s="144"/>
      <c r="T20" s="144"/>
      <c r="U20" s="144"/>
      <c r="V20" s="24"/>
      <c r="W20" s="24"/>
      <c r="X20" s="24"/>
      <c r="Y20" s="23"/>
      <c r="AK20" s="11"/>
      <c r="AP20" s="36"/>
    </row>
    <row r="21" spans="1:42" s="14" customFormat="1" ht="13.9" customHeight="1" thickBot="1" x14ac:dyDescent="0.25">
      <c r="A21" s="116" t="s">
        <v>2</v>
      </c>
      <c r="B21" s="117" t="s">
        <v>1</v>
      </c>
      <c r="C21" s="118"/>
      <c r="D21" s="70"/>
      <c r="E21" s="53"/>
      <c r="F21" s="53"/>
      <c r="G21" s="53"/>
      <c r="L21" s="16"/>
      <c r="M21" s="157"/>
      <c r="N21" s="157"/>
      <c r="O21" s="157"/>
      <c r="P21" s="144"/>
      <c r="Q21" s="144"/>
      <c r="R21" s="144"/>
      <c r="S21" s="144"/>
      <c r="T21" s="144"/>
      <c r="U21" s="144"/>
      <c r="V21" s="24"/>
      <c r="W21" s="24"/>
      <c r="X21" s="24"/>
      <c r="Y21" s="23"/>
      <c r="Z21" s="33"/>
      <c r="AK21" s="20"/>
      <c r="AP21" s="15"/>
    </row>
    <row r="22" spans="1:42" s="14" customFormat="1" ht="13.9" customHeight="1" x14ac:dyDescent="0.2">
      <c r="A22" s="58"/>
      <c r="B22" s="59"/>
      <c r="C22" s="53"/>
      <c r="D22" s="53"/>
      <c r="E22" s="53"/>
      <c r="F22" s="53"/>
      <c r="G22" s="53"/>
      <c r="L22" s="35"/>
      <c r="U22" s="35"/>
      <c r="V22" s="24"/>
      <c r="W22" s="24"/>
      <c r="X22" s="24"/>
      <c r="Y22" s="23"/>
      <c r="Z22" s="33"/>
      <c r="AK22" s="20"/>
      <c r="AP22" s="15"/>
    </row>
    <row r="23" spans="1:42" s="14" customFormat="1" ht="13.9" customHeight="1" thickBot="1" x14ac:dyDescent="0.25">
      <c r="A23" s="58"/>
      <c r="B23" s="59"/>
      <c r="C23" s="53"/>
      <c r="D23" s="53"/>
      <c r="E23" s="53"/>
      <c r="F23" s="53"/>
      <c r="G23" s="53"/>
      <c r="L23" s="167"/>
      <c r="Q23" s="186"/>
      <c r="R23" s="186"/>
      <c r="S23" s="186"/>
      <c r="Y23" s="33"/>
      <c r="Z23" s="33"/>
      <c r="AK23" s="20"/>
      <c r="AP23" s="15"/>
    </row>
    <row r="24" spans="1:42" s="14" customFormat="1" ht="13.9" customHeight="1" thickBot="1" x14ac:dyDescent="0.25">
      <c r="A24" s="58"/>
      <c r="B24" s="59"/>
      <c r="C24" s="53"/>
      <c r="D24" s="53"/>
      <c r="E24" s="53"/>
      <c r="F24" s="53"/>
      <c r="G24" s="53"/>
      <c r="M24" s="164" t="s">
        <v>22</v>
      </c>
      <c r="N24" s="164" t="s">
        <v>32</v>
      </c>
      <c r="O24" s="165"/>
      <c r="P24" s="144">
        <f>$E$4-($E$4*P2/1000)/2</f>
        <v>0</v>
      </c>
      <c r="Q24" s="144">
        <f>$E$4-($E$4*Q2/1000)/2</f>
        <v>0</v>
      </c>
      <c r="R24" s="144">
        <f>$E$4-($E$4*R2/1000)/2</f>
        <v>0</v>
      </c>
      <c r="S24" s="144">
        <f t="shared" ref="S24:U24" si="5">$E$4-($E$4*S2/1000)/2</f>
        <v>0</v>
      </c>
      <c r="T24" s="144">
        <f t="shared" si="5"/>
        <v>0</v>
      </c>
      <c r="U24" s="144">
        <f t="shared" si="5"/>
        <v>0</v>
      </c>
      <c r="Y24" s="33"/>
      <c r="Z24" s="33"/>
      <c r="AK24" s="20"/>
      <c r="AP24" s="15"/>
    </row>
    <row r="25" spans="1:42" s="14" customFormat="1" ht="13.9" customHeight="1" thickBot="1" x14ac:dyDescent="0.25">
      <c r="A25" s="17" t="s">
        <v>14</v>
      </c>
      <c r="B25" s="17"/>
      <c r="C25" s="44"/>
      <c r="D25" s="18"/>
      <c r="E25" s="18"/>
      <c r="F25" s="18"/>
      <c r="G25" s="18"/>
      <c r="L25" s="162" t="s">
        <v>19</v>
      </c>
      <c r="M25" s="113"/>
      <c r="N25" s="55"/>
      <c r="O25" s="55"/>
      <c r="U25" s="35"/>
      <c r="Y25" s="33"/>
      <c r="Z25" s="33"/>
      <c r="AK25" s="20"/>
      <c r="AP25" s="15"/>
    </row>
    <row r="26" spans="1:42" s="14" customFormat="1" ht="13.9" customHeight="1" x14ac:dyDescent="0.2">
      <c r="A26" s="17" t="s">
        <v>17</v>
      </c>
      <c r="B26" s="37"/>
      <c r="C26" s="43"/>
      <c r="D26" s="41"/>
      <c r="E26" s="42"/>
      <c r="F26" s="40"/>
      <c r="G26" s="41"/>
      <c r="L26" s="158"/>
      <c r="P26" s="204" t="s">
        <v>50</v>
      </c>
      <c r="Q26" s="204" t="s">
        <v>61</v>
      </c>
      <c r="R26" s="204" t="s">
        <v>62</v>
      </c>
      <c r="S26" s="204" t="s">
        <v>63</v>
      </c>
      <c r="T26" s="204" t="s">
        <v>64</v>
      </c>
      <c r="U26" s="204" t="s">
        <v>65</v>
      </c>
      <c r="Y26" s="33"/>
      <c r="Z26" s="33"/>
      <c r="AK26" s="20"/>
      <c r="AP26" s="15"/>
    </row>
    <row r="27" spans="1:42" s="14" customFormat="1" ht="13.9" customHeight="1" x14ac:dyDescent="0.25">
      <c r="A27" s="92" t="s">
        <v>18</v>
      </c>
      <c r="B27" s="59"/>
      <c r="C27" s="53"/>
      <c r="D27" s="53"/>
      <c r="E27" s="53"/>
      <c r="F27" s="53"/>
      <c r="G27" s="53"/>
      <c r="L27" s="35"/>
      <c r="M27" s="254" t="s">
        <v>58</v>
      </c>
      <c r="N27" s="147" t="s">
        <v>16</v>
      </c>
      <c r="O27" s="147"/>
      <c r="P27" s="160" t="e">
        <f>P53</f>
        <v>#DIV/0!</v>
      </c>
      <c r="Q27" s="160" t="e">
        <f t="shared" ref="Q27:S27" si="6">Q53</f>
        <v>#DIV/0!</v>
      </c>
      <c r="R27" s="160" t="e">
        <f t="shared" si="6"/>
        <v>#DIV/0!</v>
      </c>
      <c r="S27" s="160" t="e">
        <f t="shared" si="6"/>
        <v>#DIV/0!</v>
      </c>
      <c r="T27" s="160" t="e">
        <f t="shared" ref="T27:U27" si="7">T53</f>
        <v>#DIV/0!</v>
      </c>
      <c r="U27" s="160" t="e">
        <f t="shared" si="7"/>
        <v>#DIV/0!</v>
      </c>
      <c r="Y27" s="33"/>
      <c r="Z27" s="33"/>
      <c r="AK27" s="20"/>
      <c r="AP27" s="15"/>
    </row>
    <row r="28" spans="1:42" s="14" customFormat="1" ht="13.9" customHeight="1" x14ac:dyDescent="0.25">
      <c r="A28" s="135"/>
      <c r="B28" s="59"/>
      <c r="C28" s="53"/>
      <c r="D28" s="53"/>
      <c r="E28" s="53"/>
      <c r="F28" s="53"/>
      <c r="G28" s="53"/>
      <c r="L28" s="35"/>
      <c r="M28" s="255" t="s">
        <v>58</v>
      </c>
      <c r="N28" s="147" t="s">
        <v>31</v>
      </c>
      <c r="O28" s="159"/>
      <c r="P28" s="161" t="e">
        <f>P56</f>
        <v>#DIV/0!</v>
      </c>
      <c r="Q28" s="161" t="e">
        <f t="shared" ref="Q28:S28" si="8">Q56</f>
        <v>#DIV/0!</v>
      </c>
      <c r="R28" s="161" t="e">
        <f t="shared" si="8"/>
        <v>#DIV/0!</v>
      </c>
      <c r="S28" s="161" t="e">
        <f t="shared" si="8"/>
        <v>#DIV/0!</v>
      </c>
      <c r="T28" s="161" t="e">
        <f t="shared" ref="T28:U28" si="9">T56</f>
        <v>#DIV/0!</v>
      </c>
      <c r="U28" s="161" t="e">
        <f t="shared" si="9"/>
        <v>#DIV/0!</v>
      </c>
      <c r="Y28" s="33"/>
      <c r="Z28" s="33"/>
      <c r="AK28" s="20"/>
      <c r="AP28" s="15"/>
    </row>
    <row r="29" spans="1:42" s="14" customFormat="1" ht="13.9" customHeight="1" thickBot="1" x14ac:dyDescent="0.3">
      <c r="A29" s="58"/>
      <c r="B29" s="59"/>
      <c r="C29" s="53"/>
      <c r="D29" s="53"/>
      <c r="E29" s="53"/>
      <c r="F29" s="53"/>
      <c r="G29" s="53"/>
      <c r="L29" s="113"/>
      <c r="M29" s="145" t="s">
        <v>21</v>
      </c>
      <c r="N29" s="146" t="s">
        <v>10</v>
      </c>
      <c r="O29" s="166"/>
      <c r="P29" s="144" t="e">
        <f>P28/P17</f>
        <v>#DIV/0!</v>
      </c>
      <c r="Q29" s="144" t="e">
        <f t="shared" ref="Q29:S29" si="10">Q28/Q17</f>
        <v>#DIV/0!</v>
      </c>
      <c r="R29" s="144" t="e">
        <f t="shared" si="10"/>
        <v>#DIV/0!</v>
      </c>
      <c r="S29" s="144" t="e">
        <f t="shared" si="10"/>
        <v>#DIV/0!</v>
      </c>
      <c r="T29" s="144" t="e">
        <f t="shared" ref="T29:U29" si="11">T28/T17</f>
        <v>#DIV/0!</v>
      </c>
      <c r="U29" s="144" t="e">
        <f t="shared" si="11"/>
        <v>#DIV/0!</v>
      </c>
      <c r="Y29" s="33"/>
      <c r="Z29" s="33"/>
      <c r="AK29" s="20"/>
      <c r="AP29" s="15"/>
    </row>
    <row r="30" spans="1:42" s="14" customFormat="1" ht="13.9" customHeight="1" x14ac:dyDescent="0.2">
      <c r="A30" s="58"/>
      <c r="B30" s="59"/>
      <c r="C30" s="53"/>
      <c r="D30" s="53"/>
      <c r="E30" s="53"/>
      <c r="F30" s="53"/>
      <c r="G30" s="53"/>
      <c r="M30" s="168"/>
      <c r="N30" s="169"/>
      <c r="O30" s="169"/>
      <c r="P30" s="169"/>
      <c r="Q30" s="169"/>
      <c r="R30" s="169"/>
      <c r="S30" s="169"/>
      <c r="T30" s="169"/>
      <c r="U30" s="169"/>
      <c r="V30" s="35"/>
      <c r="Y30" s="33"/>
      <c r="Z30" s="33"/>
      <c r="AK30" s="20"/>
      <c r="AP30" s="15"/>
    </row>
    <row r="31" spans="1:42" s="14" customFormat="1" ht="13.9" customHeight="1" thickBot="1" x14ac:dyDescent="0.25">
      <c r="A31" s="58"/>
      <c r="B31" s="59"/>
      <c r="C31" s="53"/>
      <c r="D31" s="53"/>
      <c r="E31" s="53"/>
      <c r="F31" s="53"/>
      <c r="G31" s="53"/>
      <c r="L31" s="205" t="s">
        <v>20</v>
      </c>
      <c r="M31" s="167"/>
      <c r="N31" s="167"/>
      <c r="O31" s="167"/>
      <c r="P31" s="167"/>
      <c r="Q31" s="167"/>
      <c r="R31" s="167"/>
      <c r="S31" s="167"/>
      <c r="T31" s="167"/>
      <c r="U31" s="167"/>
      <c r="V31" s="35"/>
      <c r="Y31" s="33"/>
      <c r="Z31" s="33"/>
      <c r="AK31" s="20"/>
      <c r="AP31" s="15"/>
    </row>
    <row r="32" spans="1:42" s="14" customFormat="1" ht="13.9" customHeight="1" x14ac:dyDescent="0.2">
      <c r="A32" s="58"/>
      <c r="B32" s="59"/>
      <c r="C32" s="53"/>
      <c r="D32" s="53"/>
      <c r="E32" s="53"/>
      <c r="F32" s="53"/>
      <c r="G32" s="53"/>
      <c r="M32" s="175"/>
      <c r="N32" s="175"/>
      <c r="O32" s="179" t="s">
        <v>11</v>
      </c>
      <c r="P32" s="179"/>
      <c r="Q32" s="179"/>
      <c r="R32" s="179"/>
      <c r="S32" s="179"/>
      <c r="T32" s="175"/>
      <c r="V32" s="35"/>
      <c r="Y32" s="33"/>
      <c r="Z32" s="33"/>
      <c r="AK32" s="20"/>
      <c r="AP32" s="15"/>
    </row>
    <row r="33" spans="1:48" s="14" customFormat="1" ht="24" customHeight="1" thickBot="1" x14ac:dyDescent="0.25">
      <c r="A33" s="58"/>
      <c r="B33" s="59"/>
      <c r="C33" s="53"/>
      <c r="D33" s="53"/>
      <c r="E33" s="53"/>
      <c r="F33" s="53"/>
      <c r="G33" s="53"/>
      <c r="O33" s="182" t="s">
        <v>53</v>
      </c>
      <c r="P33" s="182" t="s">
        <v>35</v>
      </c>
      <c r="Q33" s="182">
        <v>2</v>
      </c>
      <c r="R33" s="182">
        <v>3</v>
      </c>
      <c r="S33" s="182">
        <v>4</v>
      </c>
      <c r="T33" s="182">
        <v>7</v>
      </c>
      <c r="U33" s="182">
        <v>8</v>
      </c>
      <c r="Y33" s="33"/>
      <c r="Z33" s="33"/>
      <c r="AK33" s="20"/>
      <c r="AP33" s="15"/>
    </row>
    <row r="34" spans="1:48" s="14" customFormat="1" ht="15" customHeight="1" thickTop="1" thickBot="1" x14ac:dyDescent="0.3">
      <c r="A34" s="58"/>
      <c r="B34" s="59"/>
      <c r="C34" s="53"/>
      <c r="D34" s="53"/>
      <c r="E34" s="53"/>
      <c r="F34" s="53"/>
      <c r="G34" s="53"/>
      <c r="L34" s="176" t="s">
        <v>57</v>
      </c>
      <c r="M34" s="177"/>
      <c r="N34" s="178"/>
      <c r="O34" s="224"/>
      <c r="P34" s="225"/>
      <c r="Q34" s="226"/>
      <c r="R34" s="225"/>
      <c r="S34" s="226"/>
      <c r="T34" s="231"/>
      <c r="U34" s="227"/>
      <c r="V34" s="104" t="s">
        <v>45</v>
      </c>
      <c r="W34" s="182"/>
      <c r="Y34" s="33"/>
      <c r="Z34" s="33"/>
      <c r="AK34" s="20"/>
      <c r="AP34" s="15"/>
    </row>
    <row r="35" spans="1:48" s="14" customFormat="1" ht="15" customHeight="1" thickTop="1" x14ac:dyDescent="0.25">
      <c r="A35" s="58"/>
      <c r="B35" s="59"/>
      <c r="C35" s="53"/>
      <c r="D35" s="53"/>
      <c r="E35" s="53"/>
      <c r="F35" s="53"/>
      <c r="G35" s="53"/>
      <c r="L35" s="214"/>
      <c r="M35" s="214"/>
      <c r="N35" s="214"/>
      <c r="O35" s="251" t="s">
        <v>47</v>
      </c>
      <c r="P35" s="215"/>
      <c r="Q35" s="215"/>
      <c r="R35" s="215"/>
      <c r="S35" s="215"/>
      <c r="T35" s="216"/>
      <c r="U35" s="211"/>
      <c r="V35" s="104" t="s">
        <v>46</v>
      </c>
      <c r="W35" s="182"/>
      <c r="Y35" s="33"/>
      <c r="Z35" s="33"/>
      <c r="AK35" s="20"/>
      <c r="AP35" s="15"/>
    </row>
    <row r="36" spans="1:48" s="220" customFormat="1" ht="15" customHeight="1" x14ac:dyDescent="0.2">
      <c r="A36" s="217"/>
      <c r="B36" s="218"/>
      <c r="C36" s="219"/>
      <c r="D36" s="219"/>
      <c r="E36" s="219"/>
      <c r="F36" s="219"/>
      <c r="G36" s="219"/>
      <c r="K36" s="221"/>
      <c r="L36" s="222"/>
      <c r="M36" s="221"/>
      <c r="N36" s="222"/>
      <c r="O36" s="223">
        <f>($P59*O45+$P58)</f>
        <v>0</v>
      </c>
      <c r="P36" s="223">
        <f>($P59*P45+$P58)</f>
        <v>0</v>
      </c>
      <c r="Q36" s="223">
        <f t="shared" ref="Q36:U36" si="12">($P59*Q45+$P58)</f>
        <v>0</v>
      </c>
      <c r="R36" s="223">
        <f t="shared" si="12"/>
        <v>0</v>
      </c>
      <c r="S36" s="223">
        <f t="shared" si="12"/>
        <v>0</v>
      </c>
      <c r="T36" s="223">
        <f t="shared" si="12"/>
        <v>0</v>
      </c>
      <c r="U36" s="223">
        <f t="shared" si="12"/>
        <v>0</v>
      </c>
      <c r="V36" s="104"/>
      <c r="W36" s="243"/>
      <c r="X36" s="14"/>
      <c r="Y36" s="244"/>
      <c r="Z36" s="24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20"/>
      <c r="AL36" s="14"/>
      <c r="AM36" s="14"/>
      <c r="AN36" s="14"/>
      <c r="AO36" s="14"/>
      <c r="AP36" s="15"/>
      <c r="AQ36" s="14"/>
      <c r="AR36" s="14"/>
      <c r="AS36" s="14"/>
      <c r="AT36" s="14"/>
      <c r="AU36" s="14"/>
      <c r="AV36" s="14"/>
    </row>
    <row r="37" spans="1:48" s="14" customFormat="1" ht="13.9" customHeight="1" x14ac:dyDescent="0.2">
      <c r="A37" s="58"/>
      <c r="B37" s="59"/>
      <c r="C37" s="53"/>
      <c r="D37" s="53"/>
      <c r="E37" s="53"/>
      <c r="F37" s="53"/>
      <c r="G37" s="53"/>
      <c r="O37" s="252" t="s">
        <v>48</v>
      </c>
      <c r="P37" s="175"/>
      <c r="Q37" s="175"/>
      <c r="R37" s="175"/>
      <c r="S37" s="175"/>
      <c r="T37" s="182"/>
      <c r="U37" s="182"/>
      <c r="V37" s="243"/>
      <c r="Y37" s="244"/>
      <c r="Z37" s="244"/>
      <c r="AK37" s="20"/>
      <c r="AP37" s="15"/>
    </row>
    <row r="38" spans="1:48" s="14" customFormat="1" ht="13.9" customHeight="1" x14ac:dyDescent="0.2">
      <c r="A38" s="58"/>
      <c r="B38" s="59"/>
      <c r="C38" s="53"/>
      <c r="D38" s="53"/>
      <c r="E38" s="53"/>
      <c r="F38" s="53"/>
      <c r="G38" s="53"/>
      <c r="O38" s="137" t="e">
        <f>$O36/O36</f>
        <v>#DIV/0!</v>
      </c>
      <c r="P38" s="137" t="e">
        <f>$O36/P36</f>
        <v>#DIV/0!</v>
      </c>
      <c r="Q38" s="137" t="e">
        <f t="shared" ref="Q38:U38" si="13">$O36/Q36</f>
        <v>#DIV/0!</v>
      </c>
      <c r="R38" s="137" t="e">
        <f t="shared" si="13"/>
        <v>#DIV/0!</v>
      </c>
      <c r="S38" s="137" t="e">
        <f t="shared" si="13"/>
        <v>#DIV/0!</v>
      </c>
      <c r="T38" s="137" t="e">
        <f t="shared" si="13"/>
        <v>#DIV/0!</v>
      </c>
      <c r="U38" s="137" t="e">
        <f t="shared" si="13"/>
        <v>#DIV/0!</v>
      </c>
      <c r="V38" s="35"/>
      <c r="Y38" s="244"/>
      <c r="Z38" s="244"/>
      <c r="AK38" s="20"/>
      <c r="AP38" s="15"/>
    </row>
    <row r="39" spans="1:48" s="14" customFormat="1" ht="13.9" customHeight="1" thickBot="1" x14ac:dyDescent="0.25">
      <c r="A39" s="58"/>
      <c r="B39" s="59"/>
      <c r="C39" s="53"/>
      <c r="D39" s="53"/>
      <c r="E39" s="53"/>
      <c r="F39" s="53"/>
      <c r="G39" s="53"/>
      <c r="L39" s="136"/>
      <c r="M39" s="85"/>
      <c r="N39" s="24"/>
      <c r="O39" s="24"/>
      <c r="P39" s="24"/>
      <c r="Q39" s="24"/>
      <c r="R39" s="24"/>
      <c r="S39" s="24"/>
      <c r="T39" s="24"/>
      <c r="U39" s="24"/>
      <c r="V39" s="35"/>
      <c r="Y39" s="244"/>
      <c r="Z39" s="244"/>
      <c r="AK39" s="20"/>
      <c r="AP39" s="15"/>
    </row>
    <row r="40" spans="1:48" s="14" customFormat="1" ht="13.9" customHeight="1" x14ac:dyDescent="0.2">
      <c r="A40" s="58"/>
      <c r="B40" s="59"/>
      <c r="C40" s="53"/>
      <c r="D40" s="53"/>
      <c r="E40" s="53"/>
      <c r="F40" s="53"/>
      <c r="G40" s="53"/>
      <c r="L40" s="4"/>
      <c r="M40" s="8"/>
      <c r="N40" s="25"/>
      <c r="O40" s="209" t="s">
        <v>53</v>
      </c>
      <c r="P40" s="204" t="s">
        <v>50</v>
      </c>
      <c r="Q40" s="204" t="s">
        <v>61</v>
      </c>
      <c r="R40" s="204" t="s">
        <v>62</v>
      </c>
      <c r="S40" s="204" t="s">
        <v>63</v>
      </c>
      <c r="T40" s="204" t="s">
        <v>64</v>
      </c>
      <c r="U40" s="204" t="s">
        <v>65</v>
      </c>
      <c r="V40" s="35"/>
      <c r="Y40" s="33"/>
      <c r="Z40" s="33"/>
      <c r="AK40" s="20"/>
      <c r="AP40" s="15"/>
    </row>
    <row r="41" spans="1:48" s="14" customFormat="1" ht="13.9" customHeight="1" x14ac:dyDescent="0.2">
      <c r="A41" s="58"/>
      <c r="B41" s="59"/>
      <c r="C41" s="53"/>
      <c r="D41" s="53"/>
      <c r="E41" s="53"/>
      <c r="F41" s="53"/>
      <c r="G41" s="53"/>
      <c r="L41" s="4"/>
      <c r="M41" s="1"/>
      <c r="N41" s="27"/>
      <c r="O41" s="250"/>
      <c r="P41" s="27"/>
      <c r="Q41" s="27"/>
      <c r="R41" s="27"/>
      <c r="S41" s="27"/>
      <c r="T41" s="27"/>
      <c r="U41" s="27"/>
      <c r="V41" s="35"/>
      <c r="Y41" s="33"/>
      <c r="Z41" s="33"/>
      <c r="AK41" s="20"/>
      <c r="AP41" s="15"/>
    </row>
    <row r="42" spans="1:48" s="14" customFormat="1" ht="13.9" customHeight="1" x14ac:dyDescent="0.2">
      <c r="A42" s="58"/>
      <c r="B42" s="59"/>
      <c r="C42" s="53"/>
      <c r="D42" s="53"/>
      <c r="E42" s="53"/>
      <c r="F42" s="53"/>
      <c r="G42" s="53"/>
      <c r="L42" s="5"/>
      <c r="M42" s="1"/>
      <c r="N42" s="27"/>
      <c r="O42" s="28"/>
      <c r="P42" s="28"/>
      <c r="Q42" s="28"/>
      <c r="R42" s="28"/>
      <c r="S42" s="28"/>
      <c r="T42" s="28"/>
      <c r="U42" s="28"/>
      <c r="V42" s="200"/>
      <c r="Y42" s="33"/>
      <c r="Z42" s="33"/>
      <c r="AK42" s="20"/>
      <c r="AP42" s="15"/>
    </row>
    <row r="43" spans="1:48" s="14" customFormat="1" ht="13.9" customHeight="1" x14ac:dyDescent="0.2">
      <c r="A43" s="58"/>
      <c r="B43" s="59"/>
      <c r="C43" s="53"/>
      <c r="D43" s="53"/>
      <c r="E43" s="53"/>
      <c r="F43" s="53"/>
      <c r="G43" s="53"/>
      <c r="L43" s="5"/>
      <c r="M43" s="246"/>
      <c r="N43" s="28"/>
      <c r="O43" s="28"/>
      <c r="P43" s="28"/>
      <c r="Q43" s="28"/>
      <c r="R43" s="28"/>
      <c r="S43" s="28"/>
      <c r="T43" s="28"/>
      <c r="U43" s="28"/>
      <c r="V43" s="200"/>
      <c r="Y43" s="33"/>
      <c r="Z43" s="33"/>
      <c r="AK43" s="20"/>
      <c r="AP43" s="15"/>
    </row>
    <row r="44" spans="1:48" s="14" customFormat="1" ht="13.9" customHeight="1" x14ac:dyDescent="0.2">
      <c r="A44" s="58"/>
      <c r="B44" s="59"/>
      <c r="C44" s="53"/>
      <c r="D44" s="53"/>
      <c r="E44" s="53"/>
      <c r="F44" s="53"/>
      <c r="G44" s="53"/>
      <c r="L44" s="3"/>
      <c r="M44" s="6"/>
      <c r="N44" s="29"/>
      <c r="O44" s="30"/>
      <c r="P44" s="30"/>
      <c r="Q44" s="30"/>
      <c r="R44" s="30"/>
      <c r="S44" s="30"/>
      <c r="T44" s="30"/>
      <c r="U44" s="30"/>
      <c r="V44" s="35"/>
      <c r="Y44" s="33"/>
      <c r="Z44" s="33"/>
      <c r="AK44" s="20"/>
      <c r="AP44" s="15"/>
    </row>
    <row r="45" spans="1:48" s="14" customFormat="1" ht="13.9" customHeight="1" x14ac:dyDescent="0.25">
      <c r="A45" s="58"/>
      <c r="B45" s="59"/>
      <c r="C45" s="53"/>
      <c r="D45" s="53"/>
      <c r="E45" s="53"/>
      <c r="F45" s="53"/>
      <c r="G45" s="53"/>
      <c r="L45" s="172"/>
      <c r="M45" s="172" t="s">
        <v>41</v>
      </c>
      <c r="N45" s="173" t="s">
        <v>38</v>
      </c>
      <c r="O45" s="212"/>
      <c r="P45" s="212"/>
      <c r="Q45" s="212"/>
      <c r="R45" s="212"/>
      <c r="S45" s="212"/>
      <c r="T45" s="212"/>
      <c r="U45" s="212"/>
      <c r="V45" s="35"/>
      <c r="Y45" s="33"/>
      <c r="Z45" s="33"/>
      <c r="AK45" s="20"/>
      <c r="AP45" s="15"/>
    </row>
    <row r="46" spans="1:48" s="14" customFormat="1" ht="13.9" customHeight="1" x14ac:dyDescent="0.2">
      <c r="A46" s="58"/>
      <c r="B46" s="59"/>
      <c r="C46" s="53"/>
      <c r="D46" s="53"/>
      <c r="E46" s="53"/>
      <c r="F46" s="53"/>
      <c r="G46" s="53"/>
      <c r="L46" s="172" t="s">
        <v>39</v>
      </c>
      <c r="M46" s="172" t="s">
        <v>42</v>
      </c>
      <c r="N46" s="173" t="s">
        <v>16</v>
      </c>
      <c r="O46" s="174"/>
      <c r="P46" s="174"/>
      <c r="Q46" s="174"/>
      <c r="R46" s="174"/>
      <c r="S46" s="174"/>
      <c r="T46" s="174"/>
      <c r="U46" s="174"/>
      <c r="V46" s="35"/>
      <c r="Y46" s="33"/>
      <c r="Z46" s="33"/>
      <c r="AK46" s="20"/>
      <c r="AP46" s="15"/>
    </row>
    <row r="47" spans="1:48" s="14" customFormat="1" ht="13.9" customHeight="1" x14ac:dyDescent="0.2">
      <c r="A47" s="58"/>
      <c r="B47" s="59"/>
      <c r="C47" s="53"/>
      <c r="D47" s="53"/>
      <c r="E47" s="53"/>
      <c r="F47" s="53"/>
      <c r="G47" s="53"/>
      <c r="V47" s="35"/>
      <c r="Y47" s="33"/>
      <c r="Z47" s="33"/>
      <c r="AK47" s="20"/>
      <c r="AP47" s="15"/>
    </row>
    <row r="48" spans="1:48" s="14" customFormat="1" ht="13.9" customHeight="1" thickBot="1" x14ac:dyDescent="0.25">
      <c r="A48" s="58"/>
      <c r="B48" s="59"/>
      <c r="C48" s="53"/>
      <c r="D48" s="53"/>
      <c r="E48" s="53"/>
      <c r="F48" s="53"/>
      <c r="G48" s="53"/>
      <c r="L48" s="35"/>
      <c r="M48" s="86"/>
      <c r="N48" s="87"/>
      <c r="O48" s="87"/>
      <c r="P48" s="31"/>
      <c r="Q48" s="31"/>
      <c r="R48" s="31"/>
      <c r="S48" s="31"/>
      <c r="T48" s="35"/>
      <c r="U48" s="35"/>
      <c r="V48" s="35"/>
      <c r="Y48" s="33"/>
      <c r="Z48" s="33"/>
      <c r="AK48" s="20"/>
      <c r="AP48" s="15"/>
    </row>
    <row r="49" spans="1:42" s="14" customFormat="1" ht="13.7" customHeight="1" x14ac:dyDescent="0.2">
      <c r="A49" s="58"/>
      <c r="B49" s="59"/>
      <c r="C49" s="53"/>
      <c r="D49" s="53"/>
      <c r="E49" s="53"/>
      <c r="F49" s="53"/>
      <c r="G49" s="53"/>
      <c r="L49" s="35"/>
      <c r="M49" s="86"/>
      <c r="O49" s="209" t="str">
        <f>O1</f>
        <v>0BL</v>
      </c>
      <c r="P49" s="204" t="s">
        <v>50</v>
      </c>
      <c r="Q49" s="204" t="s">
        <v>61</v>
      </c>
      <c r="R49" s="204" t="s">
        <v>62</v>
      </c>
      <c r="S49" s="204" t="s">
        <v>63</v>
      </c>
      <c r="T49" s="204" t="s">
        <v>64</v>
      </c>
      <c r="U49" s="204" t="s">
        <v>65</v>
      </c>
      <c r="V49" s="35"/>
      <c r="AK49" s="20"/>
      <c r="AP49" s="15"/>
    </row>
    <row r="50" spans="1:42" s="14" customFormat="1" ht="13.9" customHeight="1" x14ac:dyDescent="0.25">
      <c r="A50" s="58"/>
      <c r="B50" s="59"/>
      <c r="C50" s="53"/>
      <c r="D50" s="53"/>
      <c r="E50" s="53"/>
      <c r="F50" s="53"/>
      <c r="G50" s="53"/>
      <c r="M50" s="234" t="s">
        <v>49</v>
      </c>
      <c r="N50" s="235" t="s">
        <v>16</v>
      </c>
      <c r="O50" s="171" t="e">
        <f>O46*O38</f>
        <v>#DIV/0!</v>
      </c>
      <c r="P50" s="171" t="e">
        <f>P46*P38</f>
        <v>#DIV/0!</v>
      </c>
      <c r="Q50" s="171" t="e">
        <f>Q46*P38</f>
        <v>#DIV/0!</v>
      </c>
      <c r="R50" s="171" t="e">
        <f>R46*P38</f>
        <v>#DIV/0!</v>
      </c>
      <c r="S50" s="171" t="e">
        <f>S46*P38</f>
        <v>#DIV/0!</v>
      </c>
      <c r="T50" s="171" t="e">
        <f t="shared" ref="T50:U50" si="14">T46*Q38</f>
        <v>#DIV/0!</v>
      </c>
      <c r="U50" s="171" t="e">
        <f t="shared" si="14"/>
        <v>#DIV/0!</v>
      </c>
      <c r="V50" s="35"/>
      <c r="AK50" s="20"/>
      <c r="AP50" s="15"/>
    </row>
    <row r="51" spans="1:42" s="14" customFormat="1" ht="13.9" customHeight="1" x14ac:dyDescent="0.2">
      <c r="A51" s="58"/>
      <c r="B51" s="59"/>
      <c r="C51" s="53"/>
      <c r="D51" s="53"/>
      <c r="E51" s="53"/>
      <c r="F51" s="53"/>
      <c r="G51" s="53"/>
      <c r="M51" s="170" t="s">
        <v>51</v>
      </c>
      <c r="N51" s="147"/>
      <c r="O51" s="171" t="e">
        <f t="shared" ref="O51:S51" si="15">(($Q61*O45+$P61)/($Q61*$O45+$P61))</f>
        <v>#DIV/0!</v>
      </c>
      <c r="P51" s="171" t="e">
        <f>(($Q61*P45+$P61)/($Q61*$O45+$P61))</f>
        <v>#DIV/0!</v>
      </c>
      <c r="Q51" s="171" t="e">
        <f>(($Q61*Q45+$P61)/($Q61*$O45+$P61))</f>
        <v>#DIV/0!</v>
      </c>
      <c r="R51" s="171" t="e">
        <f t="shared" si="15"/>
        <v>#DIV/0!</v>
      </c>
      <c r="S51" s="171" t="e">
        <f t="shared" si="15"/>
        <v>#DIV/0!</v>
      </c>
      <c r="T51" s="171" t="e">
        <f t="shared" ref="T51:U51" si="16">(($Q61*T45+$P61)/($Q61*$O45+$P61))</f>
        <v>#DIV/0!</v>
      </c>
      <c r="U51" s="171" t="e">
        <f t="shared" si="16"/>
        <v>#DIV/0!</v>
      </c>
      <c r="V51" s="35"/>
      <c r="AK51" s="20"/>
      <c r="AP51" s="15"/>
    </row>
    <row r="52" spans="1:42" s="14" customFormat="1" ht="13.9" customHeight="1" x14ac:dyDescent="0.2">
      <c r="A52" s="58"/>
      <c r="B52" s="59"/>
      <c r="C52" s="53"/>
      <c r="D52" s="53"/>
      <c r="E52" s="53"/>
      <c r="F52" s="53"/>
      <c r="G52" s="53"/>
      <c r="M52" s="170" t="s">
        <v>44</v>
      </c>
      <c r="N52" s="147"/>
      <c r="O52" s="171" t="e">
        <f t="shared" ref="O52:S52" si="17">(($Q62*O10+$P62)/($Q62*$O10+$P62))</f>
        <v>#DIV/0!</v>
      </c>
      <c r="P52" s="171" t="e">
        <f>(($Q62*P10+$P62)/($Q62*$O10+$P62))</f>
        <v>#DIV/0!</v>
      </c>
      <c r="Q52" s="171" t="e">
        <f>(($Q62*Q10+$P62)/($Q62*$O10+$P62))</f>
        <v>#DIV/0!</v>
      </c>
      <c r="R52" s="171" t="e">
        <f t="shared" si="17"/>
        <v>#DIV/0!</v>
      </c>
      <c r="S52" s="171" t="e">
        <f t="shared" si="17"/>
        <v>#DIV/0!</v>
      </c>
      <c r="T52" s="171" t="e">
        <f t="shared" ref="T52:U52" si="18">(($Q62*T10+$P62)/($Q62*$O10+$P62))</f>
        <v>#DIV/0!</v>
      </c>
      <c r="U52" s="171" t="e">
        <f t="shared" si="18"/>
        <v>#DIV/0!</v>
      </c>
      <c r="V52" s="35"/>
      <c r="AK52" s="20"/>
      <c r="AP52" s="15"/>
    </row>
    <row r="53" spans="1:42" s="14" customFormat="1" ht="15.75" customHeight="1" thickBot="1" x14ac:dyDescent="0.3">
      <c r="A53" s="58"/>
      <c r="B53" s="59"/>
      <c r="C53" s="53"/>
      <c r="D53" s="53"/>
      <c r="E53" s="53"/>
      <c r="F53" s="53"/>
      <c r="G53" s="53"/>
      <c r="M53" s="232" t="s">
        <v>52</v>
      </c>
      <c r="N53" s="233" t="s">
        <v>16</v>
      </c>
      <c r="O53" s="236" t="e">
        <f>(O50-($O50*O51*O52))</f>
        <v>#DIV/0!</v>
      </c>
      <c r="P53" s="237" t="e">
        <f>(P50-($O53*P51*P52))</f>
        <v>#DIV/0!</v>
      </c>
      <c r="Q53" s="237" t="e">
        <f t="shared" ref="P53:S53" si="19">(Q50-($O53*Q51*Q52))</f>
        <v>#DIV/0!</v>
      </c>
      <c r="R53" s="237" t="e">
        <f t="shared" si="19"/>
        <v>#DIV/0!</v>
      </c>
      <c r="S53" s="237" t="e">
        <f t="shared" si="19"/>
        <v>#DIV/0!</v>
      </c>
      <c r="T53" s="237" t="e">
        <f t="shared" ref="T53:U53" si="20">(T50-($O53*T51*T52))</f>
        <v>#DIV/0!</v>
      </c>
      <c r="U53" s="237" t="e">
        <f t="shared" si="20"/>
        <v>#DIV/0!</v>
      </c>
      <c r="V53" s="35"/>
      <c r="AK53" s="20"/>
      <c r="AP53" s="15"/>
    </row>
    <row r="54" spans="1:42" s="14" customFormat="1" ht="13.7" customHeight="1" x14ac:dyDescent="0.2">
      <c r="A54" s="58"/>
      <c r="B54" s="59"/>
      <c r="C54" s="53"/>
      <c r="D54" s="53"/>
      <c r="E54" s="53"/>
      <c r="F54" s="53"/>
      <c r="G54" s="53"/>
      <c r="L54" s="35"/>
      <c r="M54" s="62"/>
      <c r="O54" s="85"/>
      <c r="P54" s="204" t="s">
        <v>50</v>
      </c>
      <c r="Q54" s="204" t="s">
        <v>61</v>
      </c>
      <c r="R54" s="204" t="s">
        <v>62</v>
      </c>
      <c r="S54" s="204" t="s">
        <v>63</v>
      </c>
      <c r="T54" s="204" t="s">
        <v>64</v>
      </c>
      <c r="U54" s="204" t="s">
        <v>65</v>
      </c>
      <c r="V54" s="35"/>
      <c r="AK54" s="20"/>
      <c r="AP54" s="15"/>
    </row>
    <row r="55" spans="1:42" s="14" customFormat="1" ht="13.7" customHeight="1" x14ac:dyDescent="0.2">
      <c r="A55" s="58"/>
      <c r="B55" s="59"/>
      <c r="C55" s="53"/>
      <c r="D55" s="53"/>
      <c r="E55" s="53"/>
      <c r="F55" s="53"/>
      <c r="G55" s="53"/>
      <c r="L55" s="35"/>
      <c r="M55" s="86"/>
      <c r="O55" s="85"/>
      <c r="P55" s="201"/>
      <c r="Q55" s="201"/>
      <c r="R55" s="202"/>
      <c r="S55" s="245"/>
      <c r="T55" s="129"/>
      <c r="U55" s="242"/>
      <c r="V55" s="35"/>
      <c r="AK55" s="20"/>
      <c r="AP55" s="15"/>
    </row>
    <row r="56" spans="1:42" s="14" customFormat="1" ht="13.9" customHeight="1" x14ac:dyDescent="0.25">
      <c r="A56" s="58"/>
      <c r="B56" s="59"/>
      <c r="C56" s="53"/>
      <c r="D56" s="53"/>
      <c r="E56" s="53"/>
      <c r="F56" s="53"/>
      <c r="G56" s="53"/>
      <c r="M56" s="232" t="s">
        <v>52</v>
      </c>
      <c r="N56" s="233" t="s">
        <v>31</v>
      </c>
      <c r="O56" s="239"/>
      <c r="P56" s="238" t="e">
        <f>P53/P24</f>
        <v>#DIV/0!</v>
      </c>
      <c r="Q56" s="238" t="e">
        <f t="shared" ref="Q56:U56" si="21">Q53/Q24</f>
        <v>#DIV/0!</v>
      </c>
      <c r="R56" s="238" t="e">
        <f t="shared" si="21"/>
        <v>#DIV/0!</v>
      </c>
      <c r="S56" s="238" t="e">
        <f t="shared" si="21"/>
        <v>#DIV/0!</v>
      </c>
      <c r="T56" s="238" t="e">
        <f t="shared" si="21"/>
        <v>#DIV/0!</v>
      </c>
      <c r="U56" s="238" t="e">
        <f t="shared" si="21"/>
        <v>#DIV/0!</v>
      </c>
      <c r="V56" s="35"/>
      <c r="AK56" s="20"/>
      <c r="AP56" s="15"/>
    </row>
    <row r="57" spans="1:42" s="14" customFormat="1" ht="13.9" customHeight="1" thickBot="1" x14ac:dyDescent="0.25">
      <c r="A57" s="58"/>
      <c r="B57" s="59"/>
      <c r="C57" s="53"/>
      <c r="D57" s="53"/>
      <c r="E57" s="53"/>
      <c r="F57" s="53"/>
      <c r="G57" s="53"/>
      <c r="V57" s="35"/>
      <c r="AK57" s="20"/>
      <c r="AP57" s="15"/>
    </row>
    <row r="58" spans="1:42" s="24" customFormat="1" ht="13.9" customHeight="1" thickTop="1" x14ac:dyDescent="0.2">
      <c r="A58" s="181"/>
      <c r="B58" s="119"/>
      <c r="C58" s="119"/>
      <c r="D58" s="119"/>
      <c r="E58" s="119"/>
      <c r="F58" s="120"/>
      <c r="G58" s="120"/>
      <c r="H58" s="121"/>
      <c r="I58" s="121"/>
      <c r="L58" s="98"/>
      <c r="M58" s="253"/>
      <c r="N58" s="100"/>
      <c r="O58" s="240"/>
      <c r="P58" s="241"/>
      <c r="Q58" s="31"/>
      <c r="R58" s="31"/>
      <c r="S58" s="31"/>
      <c r="T58" s="103"/>
      <c r="AG58" s="93"/>
      <c r="AL58" s="108"/>
    </row>
    <row r="59" spans="1:42" s="24" customFormat="1" ht="13.5" customHeight="1" x14ac:dyDescent="0.2">
      <c r="A59" s="105"/>
      <c r="B59" s="90"/>
      <c r="C59" s="90"/>
      <c r="D59" s="90"/>
      <c r="E59" s="90"/>
      <c r="F59" s="122"/>
      <c r="G59" s="102"/>
      <c r="H59" s="102"/>
      <c r="I59" s="102"/>
      <c r="L59" s="101"/>
      <c r="M59" s="99"/>
      <c r="N59" s="87"/>
      <c r="O59" s="240"/>
      <c r="P59" s="186"/>
      <c r="Q59" s="31"/>
      <c r="R59" s="31"/>
      <c r="S59" s="31"/>
      <c r="T59" s="109"/>
      <c r="AG59" s="93"/>
      <c r="AL59" s="108"/>
    </row>
    <row r="60" spans="1:42" s="24" customFormat="1" ht="13.9" customHeight="1" x14ac:dyDescent="0.25">
      <c r="A60" s="105"/>
      <c r="B60" s="104"/>
      <c r="C60" s="90"/>
      <c r="D60" s="90"/>
      <c r="E60" s="90"/>
      <c r="F60" s="122"/>
      <c r="G60" s="102"/>
      <c r="H60" s="102"/>
      <c r="I60" s="102"/>
      <c r="L60" s="85"/>
      <c r="M60" s="247"/>
      <c r="N60" s="212"/>
      <c r="O60" s="212"/>
      <c r="P60" s="213"/>
      <c r="Q60" s="213"/>
      <c r="R60" s="60"/>
      <c r="S60" s="60"/>
      <c r="U60" s="108"/>
      <c r="V60" s="108"/>
      <c r="W60" s="108"/>
      <c r="X60" s="108"/>
      <c r="Y60" s="108"/>
      <c r="Z60" s="108"/>
      <c r="AG60" s="93"/>
      <c r="AL60" s="108"/>
    </row>
    <row r="61" spans="1:42" s="108" customFormat="1" ht="13.9" customHeight="1" x14ac:dyDescent="0.2">
      <c r="A61" s="105"/>
      <c r="B61" s="90"/>
      <c r="C61" s="90"/>
      <c r="D61" s="122"/>
      <c r="E61" s="122"/>
      <c r="F61" s="122"/>
      <c r="G61" s="102"/>
      <c r="H61" s="102"/>
      <c r="I61" s="102"/>
      <c r="L61" s="85"/>
      <c r="M61" s="228"/>
      <c r="N61" s="228"/>
      <c r="O61" s="228"/>
      <c r="P61" s="229"/>
      <c r="Q61" s="229"/>
      <c r="R61" s="60"/>
      <c r="S61" s="60"/>
      <c r="T61" s="24"/>
      <c r="U61" s="24"/>
      <c r="V61" s="24"/>
      <c r="W61" s="24"/>
      <c r="X61" s="24"/>
      <c r="Y61" s="24"/>
      <c r="Z61" s="24"/>
      <c r="AG61" s="107"/>
    </row>
    <row r="62" spans="1:42" s="24" customFormat="1" ht="13.9" customHeight="1" x14ac:dyDescent="0.2">
      <c r="A62" s="105"/>
      <c r="B62" s="90"/>
      <c r="C62" s="90"/>
      <c r="D62" s="90"/>
      <c r="E62" s="90"/>
      <c r="F62" s="122"/>
      <c r="G62" s="102"/>
      <c r="H62" s="102"/>
      <c r="I62" s="102"/>
      <c r="L62" s="85"/>
      <c r="M62" s="228"/>
      <c r="N62" s="228"/>
      <c r="O62" s="228"/>
      <c r="P62" s="230"/>
      <c r="Q62" s="230"/>
      <c r="R62" s="60"/>
      <c r="S62" s="60"/>
      <c r="T62" s="56"/>
      <c r="AG62" s="93"/>
      <c r="AL62" s="108"/>
    </row>
    <row r="63" spans="1:42" s="24" customFormat="1" ht="13.9" customHeight="1" x14ac:dyDescent="0.2">
      <c r="A63" s="105"/>
      <c r="B63" s="90"/>
      <c r="C63" s="90"/>
      <c r="D63" s="90"/>
      <c r="E63" s="90"/>
      <c r="F63" s="122"/>
      <c r="G63" s="102"/>
      <c r="H63" s="102"/>
      <c r="I63" s="102"/>
      <c r="L63" s="85"/>
      <c r="AG63" s="93"/>
      <c r="AL63" s="108"/>
    </row>
    <row r="64" spans="1:42" s="24" customFormat="1" ht="13.9" customHeight="1" x14ac:dyDescent="0.2">
      <c r="A64" s="105"/>
      <c r="B64" s="90"/>
      <c r="C64" s="90"/>
      <c r="D64" s="90"/>
      <c r="E64" s="90"/>
      <c r="F64" s="122"/>
      <c r="G64" s="102"/>
      <c r="H64" s="102"/>
      <c r="I64" s="102"/>
      <c r="T64" s="108"/>
      <c r="AG64" s="93"/>
      <c r="AL64" s="108"/>
    </row>
    <row r="65" spans="1:40" s="24" customFormat="1" ht="13.9" customHeight="1" x14ac:dyDescent="0.2">
      <c r="A65" s="105"/>
      <c r="B65" s="90"/>
      <c r="C65" s="90"/>
      <c r="D65" s="90"/>
      <c r="E65" s="90"/>
      <c r="F65" s="122"/>
      <c r="G65" s="102"/>
      <c r="H65" s="102"/>
      <c r="I65" s="102"/>
      <c r="T65" s="108"/>
      <c r="AG65" s="93"/>
      <c r="AL65" s="108"/>
    </row>
    <row r="66" spans="1:40" s="24" customFormat="1" ht="13.9" customHeight="1" x14ac:dyDescent="0.2">
      <c r="A66" s="105"/>
      <c r="B66" s="90"/>
      <c r="C66" s="90"/>
      <c r="D66" s="90"/>
      <c r="E66" s="90"/>
      <c r="F66" s="122"/>
      <c r="G66" s="102"/>
      <c r="H66" s="102"/>
      <c r="I66" s="102"/>
      <c r="T66" s="108"/>
      <c r="AG66" s="93"/>
      <c r="AL66" s="108"/>
    </row>
    <row r="67" spans="1:40" s="24" customFormat="1" ht="13.9" customHeight="1" x14ac:dyDescent="0.2">
      <c r="A67" s="105"/>
      <c r="B67" s="90"/>
      <c r="C67" s="90"/>
      <c r="D67" s="90"/>
      <c r="E67" s="90"/>
      <c r="F67" s="122"/>
      <c r="G67" s="102"/>
      <c r="H67" s="102"/>
      <c r="I67" s="102"/>
      <c r="T67" s="108"/>
      <c r="AG67" s="93"/>
      <c r="AL67" s="108"/>
    </row>
    <row r="68" spans="1:40" s="90" customFormat="1" ht="13.9" customHeight="1" x14ac:dyDescent="0.2">
      <c r="A68" s="105"/>
      <c r="B68" s="122"/>
      <c r="C68" s="122"/>
      <c r="D68" s="122"/>
      <c r="E68" s="122"/>
      <c r="F68" s="122"/>
      <c r="G68" s="122"/>
      <c r="H68" s="102"/>
      <c r="I68" s="102"/>
      <c r="J68" s="14"/>
      <c r="K68" s="14"/>
      <c r="T68" s="183"/>
      <c r="AG68" s="122"/>
      <c r="AL68" s="180"/>
    </row>
    <row r="69" spans="1:40" s="90" customFormat="1" ht="13.9" customHeight="1" x14ac:dyDescent="0.2">
      <c r="A69" s="105"/>
      <c r="B69" s="122"/>
      <c r="C69" s="122"/>
      <c r="D69" s="122"/>
      <c r="E69" s="122"/>
      <c r="F69" s="122"/>
      <c r="G69" s="122"/>
      <c r="H69" s="102"/>
      <c r="I69" s="102"/>
      <c r="J69" s="184"/>
      <c r="K69" s="184"/>
      <c r="L69" s="102"/>
      <c r="M69" s="185"/>
      <c r="N69" s="104"/>
      <c r="O69" s="104"/>
      <c r="P69" s="186"/>
      <c r="Q69" s="186"/>
      <c r="R69" s="186"/>
      <c r="S69" s="186"/>
      <c r="T69" s="180"/>
      <c r="AG69" s="122"/>
      <c r="AL69" s="180"/>
    </row>
    <row r="70" spans="1:40" s="102" customFormat="1" ht="13.7" customHeight="1" x14ac:dyDescent="0.2">
      <c r="A70" s="105"/>
      <c r="B70" s="122"/>
      <c r="C70" s="122"/>
      <c r="D70" s="122"/>
      <c r="E70" s="122"/>
      <c r="F70" s="122"/>
      <c r="G70" s="122"/>
      <c r="L70" s="90"/>
      <c r="M70" s="14"/>
      <c r="N70" s="14"/>
      <c r="O70" s="14"/>
      <c r="P70" s="110"/>
      <c r="Q70" s="110"/>
      <c r="R70" s="110"/>
      <c r="S70" s="110"/>
      <c r="T70" s="90"/>
      <c r="AI70" s="187"/>
      <c r="AJ70" s="187"/>
      <c r="AK70" s="187"/>
      <c r="AN70" s="188"/>
    </row>
    <row r="71" spans="1:40" s="102" customFormat="1" ht="13.7" customHeight="1" x14ac:dyDescent="0.2">
      <c r="A71" s="105"/>
      <c r="B71" s="122"/>
      <c r="C71" s="122"/>
      <c r="D71" s="122"/>
      <c r="E71" s="122"/>
      <c r="F71" s="122"/>
      <c r="G71" s="122"/>
      <c r="L71" s="90"/>
      <c r="M71" s="189"/>
      <c r="N71" s="189"/>
      <c r="O71" s="189"/>
      <c r="P71" s="186"/>
      <c r="Q71" s="186"/>
      <c r="R71" s="186"/>
      <c r="S71" s="186"/>
      <c r="U71" s="88"/>
      <c r="V71" s="88"/>
      <c r="W71" s="88"/>
      <c r="X71" s="88"/>
      <c r="Y71" s="88"/>
      <c r="Z71" s="88"/>
      <c r="AA71" s="88"/>
      <c r="AB71" s="88"/>
      <c r="AH71" s="187"/>
      <c r="AI71" s="187"/>
      <c r="AJ71" s="187"/>
      <c r="AM71" s="188"/>
    </row>
    <row r="72" spans="1:40" s="102" customFormat="1" ht="13.7" customHeight="1" x14ac:dyDescent="0.2">
      <c r="A72" s="105"/>
      <c r="B72" s="122"/>
      <c r="C72" s="122"/>
      <c r="D72" s="122"/>
      <c r="E72" s="122"/>
      <c r="F72" s="122"/>
      <c r="G72" s="122"/>
      <c r="U72" s="88"/>
      <c r="V72" s="88"/>
      <c r="W72" s="88"/>
      <c r="X72" s="88"/>
      <c r="Y72" s="88"/>
      <c r="Z72" s="88"/>
      <c r="AA72" s="88"/>
      <c r="AB72" s="88"/>
      <c r="AH72" s="187"/>
      <c r="AI72" s="187"/>
      <c r="AJ72" s="187"/>
      <c r="AM72" s="188"/>
    </row>
    <row r="73" spans="1:40" s="102" customFormat="1" ht="13.7" customHeight="1" x14ac:dyDescent="0.2">
      <c r="A73" s="105"/>
      <c r="B73" s="122"/>
      <c r="C73" s="122"/>
      <c r="D73" s="122"/>
      <c r="E73" s="122"/>
      <c r="F73" s="122"/>
      <c r="G73" s="122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H73" s="187"/>
      <c r="AI73" s="187"/>
      <c r="AJ73" s="187"/>
      <c r="AM73" s="188"/>
    </row>
    <row r="74" spans="1:40" s="190" customFormat="1" ht="13.7" customHeight="1" x14ac:dyDescent="0.2">
      <c r="A74" s="105"/>
      <c r="B74" s="122"/>
      <c r="C74" s="122"/>
      <c r="D74" s="122"/>
      <c r="E74" s="122"/>
      <c r="F74" s="122"/>
      <c r="G74" s="122"/>
      <c r="H74" s="102"/>
      <c r="I74" s="102"/>
      <c r="J74" s="102"/>
      <c r="K74" s="102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H74" s="191"/>
      <c r="AI74" s="191"/>
      <c r="AJ74" s="191"/>
      <c r="AM74" s="192"/>
    </row>
    <row r="75" spans="1:40" s="190" customFormat="1" ht="13.7" customHeight="1" x14ac:dyDescent="0.2">
      <c r="A75" s="105"/>
      <c r="B75" s="122"/>
      <c r="C75" s="122"/>
      <c r="D75" s="122"/>
      <c r="E75" s="122"/>
      <c r="F75" s="122"/>
      <c r="G75" s="122"/>
      <c r="H75" s="102"/>
      <c r="I75" s="102"/>
      <c r="J75" s="102"/>
      <c r="K75" s="102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H75" s="191"/>
      <c r="AI75" s="191"/>
      <c r="AJ75" s="191"/>
      <c r="AM75" s="192"/>
    </row>
    <row r="76" spans="1:40" s="190" customFormat="1" ht="13.7" customHeight="1" x14ac:dyDescent="0.2">
      <c r="A76" s="105"/>
      <c r="B76" s="122"/>
      <c r="C76" s="122"/>
      <c r="D76" s="122"/>
      <c r="E76" s="122"/>
      <c r="F76" s="122"/>
      <c r="G76" s="122"/>
      <c r="H76" s="102"/>
      <c r="I76" s="102"/>
      <c r="J76" s="102"/>
      <c r="K76" s="102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I76" s="191"/>
      <c r="AJ76" s="191"/>
      <c r="AK76" s="191"/>
      <c r="AN76" s="192"/>
    </row>
    <row r="77" spans="1:40" s="190" customFormat="1" ht="13.9" customHeight="1" x14ac:dyDescent="0.2">
      <c r="A77" s="105"/>
      <c r="B77" s="122"/>
      <c r="C77" s="122"/>
      <c r="D77" s="122"/>
      <c r="E77" s="122"/>
      <c r="F77" s="122"/>
      <c r="G77" s="122"/>
      <c r="H77" s="102"/>
      <c r="I77" s="102"/>
      <c r="J77" s="102"/>
      <c r="K77" s="102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I77" s="191"/>
      <c r="AJ77" s="191"/>
      <c r="AK77" s="191"/>
      <c r="AN77" s="192"/>
    </row>
    <row r="78" spans="1:40" s="190" customFormat="1" ht="13.7" customHeight="1" x14ac:dyDescent="0.2">
      <c r="A78" s="105"/>
      <c r="B78" s="122"/>
      <c r="C78" s="122"/>
      <c r="D78" s="122"/>
      <c r="E78" s="122"/>
      <c r="F78" s="122"/>
      <c r="G78" s="122"/>
      <c r="H78" s="102"/>
      <c r="I78" s="102"/>
      <c r="J78" s="102"/>
      <c r="K78" s="102"/>
      <c r="L78" s="88"/>
      <c r="M78" s="88"/>
      <c r="N78" s="88"/>
      <c r="O78" s="88"/>
      <c r="P78" s="88"/>
      <c r="Q78" s="88"/>
      <c r="R78" s="88"/>
      <c r="S78" s="88"/>
      <c r="T78" s="88"/>
      <c r="U78" s="102"/>
      <c r="V78" s="102"/>
      <c r="W78" s="102"/>
      <c r="X78" s="102"/>
      <c r="Y78" s="102"/>
      <c r="AI78" s="191"/>
      <c r="AJ78" s="191"/>
      <c r="AK78" s="191"/>
      <c r="AN78" s="192"/>
    </row>
    <row r="79" spans="1:40" s="190" customFormat="1" ht="13.9" customHeight="1" x14ac:dyDescent="0.2">
      <c r="A79" s="105"/>
      <c r="B79" s="122"/>
      <c r="C79" s="122"/>
      <c r="D79" s="122"/>
      <c r="E79" s="122"/>
      <c r="F79" s="122"/>
      <c r="G79" s="122"/>
      <c r="H79" s="102"/>
      <c r="I79" s="102"/>
      <c r="J79" s="102"/>
      <c r="K79" s="102"/>
      <c r="L79" s="88"/>
      <c r="M79" s="88"/>
      <c r="N79" s="88"/>
      <c r="O79" s="88"/>
      <c r="P79" s="88"/>
      <c r="Q79" s="88"/>
      <c r="R79" s="88"/>
      <c r="S79" s="88"/>
      <c r="T79" s="88"/>
      <c r="U79" s="102"/>
      <c r="V79" s="102"/>
      <c r="W79" s="102"/>
      <c r="X79" s="102"/>
      <c r="Y79" s="102"/>
      <c r="AI79" s="191"/>
      <c r="AJ79" s="191"/>
      <c r="AK79" s="191"/>
      <c r="AN79" s="192"/>
    </row>
    <row r="80" spans="1:40" s="190" customFormat="1" ht="13.9" customHeight="1" x14ac:dyDescent="0.2">
      <c r="A80" s="105"/>
      <c r="B80" s="122"/>
      <c r="C80" s="122"/>
      <c r="D80" s="122"/>
      <c r="E80" s="122"/>
      <c r="F80" s="122"/>
      <c r="G80" s="122"/>
      <c r="H80" s="102"/>
      <c r="I80" s="102"/>
      <c r="J80" s="102"/>
      <c r="K80" s="102"/>
      <c r="U80" s="102"/>
      <c r="V80" s="102"/>
      <c r="W80" s="102"/>
      <c r="X80" s="102"/>
      <c r="Y80" s="102"/>
      <c r="AI80" s="191"/>
      <c r="AJ80" s="191"/>
      <c r="AK80" s="191"/>
      <c r="AN80" s="192"/>
    </row>
    <row r="81" spans="1:48" s="190" customFormat="1" ht="13.9" customHeight="1" x14ac:dyDescent="0.2">
      <c r="A81" s="105"/>
      <c r="B81" s="122"/>
      <c r="C81" s="122"/>
      <c r="D81" s="122"/>
      <c r="E81" s="122"/>
      <c r="F81" s="122"/>
      <c r="G81" s="122"/>
      <c r="H81" s="102"/>
      <c r="I81" s="102"/>
      <c r="J81" s="102"/>
      <c r="K81" s="102"/>
      <c r="U81" s="102"/>
      <c r="V81" s="102"/>
      <c r="W81" s="102"/>
      <c r="X81" s="102"/>
      <c r="Y81" s="102"/>
      <c r="AI81" s="191"/>
      <c r="AJ81" s="191"/>
      <c r="AK81" s="191"/>
      <c r="AN81" s="192"/>
    </row>
    <row r="82" spans="1:48" s="190" customFormat="1" ht="13.9" customHeight="1" x14ac:dyDescent="0.2">
      <c r="A82" s="105"/>
      <c r="B82" s="122"/>
      <c r="C82" s="122"/>
      <c r="D82" s="122"/>
      <c r="E82" s="122"/>
      <c r="F82" s="122"/>
      <c r="G82" s="122"/>
      <c r="H82" s="102"/>
      <c r="I82" s="102"/>
      <c r="J82" s="102"/>
      <c r="K82" s="102"/>
      <c r="U82" s="102"/>
      <c r="V82" s="102"/>
      <c r="W82" s="102"/>
      <c r="X82" s="102"/>
      <c r="Y82" s="102"/>
      <c r="AI82" s="191"/>
      <c r="AJ82" s="191"/>
      <c r="AK82" s="191"/>
      <c r="AN82" s="192"/>
    </row>
    <row r="83" spans="1:48" s="190" customFormat="1" ht="13.9" customHeight="1" x14ac:dyDescent="0.2">
      <c r="A83" s="105"/>
      <c r="B83" s="122"/>
      <c r="C83" s="122"/>
      <c r="D83" s="122"/>
      <c r="E83" s="122"/>
      <c r="F83" s="122"/>
      <c r="G83" s="122"/>
      <c r="H83" s="102"/>
      <c r="I83" s="102"/>
      <c r="J83" s="102"/>
      <c r="K83" s="102"/>
      <c r="U83" s="102"/>
      <c r="V83" s="102"/>
      <c r="W83" s="102"/>
      <c r="X83" s="102"/>
      <c r="Y83" s="102"/>
      <c r="AI83" s="191"/>
      <c r="AJ83" s="191"/>
      <c r="AK83" s="191"/>
      <c r="AN83" s="192"/>
    </row>
    <row r="84" spans="1:48" s="190" customFormat="1" ht="13.9" customHeight="1" x14ac:dyDescent="0.2">
      <c r="A84" s="105"/>
      <c r="B84" s="122"/>
      <c r="C84" s="122"/>
      <c r="D84" s="122"/>
      <c r="E84" s="122"/>
      <c r="F84" s="122"/>
      <c r="G84" s="122"/>
      <c r="H84" s="102"/>
      <c r="I84" s="102"/>
      <c r="J84" s="102"/>
      <c r="K84" s="102"/>
      <c r="U84" s="102"/>
      <c r="V84" s="102"/>
      <c r="W84" s="102"/>
      <c r="X84" s="102"/>
      <c r="Y84" s="102"/>
      <c r="AI84" s="191"/>
      <c r="AJ84" s="191"/>
      <c r="AK84" s="191"/>
      <c r="AN84" s="192"/>
    </row>
    <row r="85" spans="1:48" s="193" customFormat="1" ht="13.9" customHeight="1" x14ac:dyDescent="0.2">
      <c r="A85" s="105"/>
      <c r="B85" s="122"/>
      <c r="C85" s="122"/>
      <c r="D85" s="122"/>
      <c r="E85" s="122"/>
      <c r="F85" s="122"/>
      <c r="G85" s="122"/>
      <c r="H85" s="102"/>
      <c r="I85" s="102"/>
      <c r="J85" s="102"/>
      <c r="K85" s="102"/>
      <c r="L85" s="190"/>
      <c r="M85" s="190"/>
      <c r="N85" s="190"/>
      <c r="O85" s="190"/>
      <c r="P85" s="190"/>
      <c r="Q85" s="190"/>
      <c r="R85" s="190"/>
      <c r="S85" s="190"/>
      <c r="T85" s="190"/>
      <c r="U85" s="102"/>
      <c r="V85" s="102"/>
      <c r="W85" s="102"/>
      <c r="X85" s="102"/>
      <c r="Y85" s="102"/>
      <c r="Z85" s="190"/>
      <c r="AA85" s="190"/>
      <c r="AB85" s="190"/>
      <c r="AC85" s="190"/>
      <c r="AD85" s="190"/>
      <c r="AE85" s="190"/>
      <c r="AF85" s="190"/>
      <c r="AG85" s="190"/>
      <c r="AH85" s="190"/>
      <c r="AI85" s="191"/>
      <c r="AJ85" s="191"/>
      <c r="AK85" s="191"/>
      <c r="AL85" s="190"/>
      <c r="AM85" s="190"/>
      <c r="AN85" s="192"/>
      <c r="AO85" s="190"/>
      <c r="AP85" s="190"/>
      <c r="AQ85" s="190"/>
      <c r="AR85" s="190"/>
    </row>
    <row r="86" spans="1:48" s="193" customFormat="1" ht="13.9" customHeight="1" x14ac:dyDescent="0.2">
      <c r="A86" s="105"/>
      <c r="B86" s="122"/>
      <c r="C86" s="122"/>
      <c r="D86" s="122"/>
      <c r="E86" s="122"/>
      <c r="F86" s="122"/>
      <c r="G86" s="122"/>
      <c r="H86" s="102"/>
      <c r="I86" s="102"/>
      <c r="J86" s="102"/>
      <c r="K86" s="102"/>
      <c r="L86" s="190"/>
      <c r="M86" s="190"/>
      <c r="N86" s="190"/>
      <c r="O86" s="190"/>
      <c r="P86" s="190"/>
      <c r="Q86" s="190"/>
      <c r="R86" s="190"/>
      <c r="S86" s="190"/>
      <c r="T86" s="190"/>
      <c r="U86" s="102"/>
      <c r="V86" s="102"/>
      <c r="W86" s="102"/>
      <c r="X86" s="102"/>
      <c r="Y86" s="102"/>
      <c r="Z86" s="190"/>
      <c r="AA86" s="190"/>
      <c r="AB86" s="190"/>
      <c r="AC86" s="190"/>
      <c r="AD86" s="190"/>
      <c r="AE86" s="190"/>
      <c r="AF86" s="190"/>
      <c r="AG86" s="190"/>
      <c r="AH86" s="190"/>
      <c r="AI86" s="191"/>
      <c r="AJ86" s="191"/>
      <c r="AK86" s="191"/>
      <c r="AL86" s="190"/>
      <c r="AM86" s="190"/>
      <c r="AN86" s="192"/>
      <c r="AO86" s="190"/>
      <c r="AP86" s="190"/>
      <c r="AQ86" s="190"/>
      <c r="AR86" s="190"/>
    </row>
    <row r="87" spans="1:48" s="193" customFormat="1" ht="13.9" customHeight="1" x14ac:dyDescent="0.2">
      <c r="A87" s="105"/>
      <c r="B87" s="122"/>
      <c r="C87" s="122"/>
      <c r="D87" s="122"/>
      <c r="E87" s="122"/>
      <c r="F87" s="122"/>
      <c r="G87" s="122"/>
      <c r="H87" s="102"/>
      <c r="I87" s="102"/>
      <c r="J87" s="102"/>
      <c r="K87" s="102"/>
      <c r="L87" s="190"/>
      <c r="M87" s="190"/>
      <c r="N87" s="190"/>
      <c r="O87" s="190"/>
      <c r="P87" s="190"/>
      <c r="Q87" s="190"/>
      <c r="R87" s="190"/>
      <c r="S87" s="190"/>
      <c r="T87" s="190"/>
      <c r="U87" s="102"/>
      <c r="V87" s="102"/>
      <c r="W87" s="102"/>
      <c r="X87" s="102"/>
      <c r="Y87" s="102"/>
      <c r="Z87" s="190"/>
      <c r="AA87" s="190"/>
      <c r="AB87" s="190"/>
      <c r="AC87" s="190"/>
      <c r="AD87" s="190"/>
      <c r="AE87" s="190"/>
      <c r="AF87" s="190"/>
      <c r="AG87" s="190"/>
      <c r="AH87" s="190"/>
      <c r="AI87" s="191"/>
      <c r="AJ87" s="191"/>
      <c r="AK87" s="191"/>
      <c r="AL87" s="190"/>
      <c r="AM87" s="190"/>
      <c r="AN87" s="192"/>
      <c r="AO87" s="190"/>
      <c r="AP87" s="190"/>
      <c r="AQ87" s="190"/>
      <c r="AR87" s="190"/>
    </row>
    <row r="88" spans="1:48" s="193" customFormat="1" ht="13.9" customHeight="1" x14ac:dyDescent="0.2">
      <c r="A88" s="105"/>
      <c r="B88" s="122"/>
      <c r="C88" s="122"/>
      <c r="D88" s="122"/>
      <c r="E88" s="122"/>
      <c r="F88" s="122"/>
      <c r="G88" s="122"/>
      <c r="H88" s="102"/>
      <c r="I88" s="102"/>
      <c r="J88" s="102"/>
      <c r="K88" s="102"/>
      <c r="L88" s="190"/>
      <c r="M88" s="190"/>
      <c r="N88" s="190"/>
      <c r="O88" s="190"/>
      <c r="P88" s="190"/>
      <c r="Q88" s="190"/>
      <c r="R88" s="190"/>
      <c r="S88" s="190"/>
      <c r="T88" s="190"/>
      <c r="U88" s="102"/>
      <c r="V88" s="102"/>
      <c r="W88" s="102"/>
      <c r="X88" s="102"/>
      <c r="Y88" s="102"/>
      <c r="Z88" s="190"/>
      <c r="AA88" s="190"/>
      <c r="AB88" s="190"/>
      <c r="AC88" s="190"/>
      <c r="AD88" s="190"/>
      <c r="AE88" s="190"/>
      <c r="AF88" s="190"/>
      <c r="AG88" s="190"/>
      <c r="AH88" s="190"/>
      <c r="AI88" s="191"/>
      <c r="AJ88" s="191"/>
      <c r="AK88" s="191"/>
      <c r="AL88" s="190"/>
      <c r="AM88" s="190"/>
      <c r="AN88" s="192"/>
      <c r="AO88" s="190"/>
      <c r="AP88" s="190"/>
      <c r="AQ88" s="190"/>
      <c r="AR88" s="190"/>
    </row>
    <row r="89" spans="1:48" s="197" customFormat="1" ht="13.9" customHeight="1" x14ac:dyDescent="0.2">
      <c r="A89" s="105"/>
      <c r="B89" s="78"/>
      <c r="C89" s="78"/>
      <c r="D89" s="78"/>
      <c r="E89" s="78"/>
      <c r="F89" s="78"/>
      <c r="G89" s="78"/>
      <c r="H89" s="194"/>
      <c r="I89" s="194"/>
      <c r="J89" s="194"/>
      <c r="K89" s="194"/>
      <c r="L89" s="190"/>
      <c r="M89" s="190"/>
      <c r="N89" s="190"/>
      <c r="O89" s="190"/>
      <c r="P89" s="190"/>
      <c r="Q89" s="190"/>
      <c r="R89" s="190"/>
      <c r="S89" s="190"/>
      <c r="T89" s="190"/>
      <c r="U89" s="102"/>
      <c r="V89" s="102"/>
      <c r="W89" s="102"/>
      <c r="X89" s="102"/>
      <c r="Y89" s="194"/>
      <c r="Z89" s="138"/>
      <c r="AA89" s="138"/>
      <c r="AB89" s="138"/>
      <c r="AC89" s="138"/>
      <c r="AD89" s="138"/>
      <c r="AE89" s="138"/>
      <c r="AF89" s="138"/>
      <c r="AG89" s="138"/>
      <c r="AH89" s="138"/>
      <c r="AI89" s="195"/>
      <c r="AJ89" s="195"/>
      <c r="AK89" s="195"/>
      <c r="AL89" s="138"/>
      <c r="AM89" s="138"/>
      <c r="AN89" s="196"/>
      <c r="AO89" s="138"/>
      <c r="AP89" s="138"/>
      <c r="AQ89" s="138"/>
      <c r="AR89" s="138"/>
    </row>
    <row r="90" spans="1:48" s="193" customFormat="1" ht="13.9" customHeight="1" x14ac:dyDescent="0.2">
      <c r="A90" s="105"/>
      <c r="B90" s="78"/>
      <c r="C90" s="78"/>
      <c r="D90" s="78"/>
      <c r="E90" s="78"/>
      <c r="F90" s="78"/>
      <c r="G90" s="78"/>
      <c r="H90" s="194"/>
      <c r="I90" s="194"/>
      <c r="J90" s="194"/>
      <c r="K90" s="194"/>
      <c r="L90" s="190"/>
      <c r="M90" s="190"/>
      <c r="N90" s="190"/>
      <c r="O90" s="190"/>
      <c r="P90" s="190"/>
      <c r="Q90" s="190"/>
      <c r="R90" s="190"/>
      <c r="S90" s="190"/>
      <c r="T90" s="190"/>
      <c r="U90" s="102"/>
      <c r="V90" s="102"/>
      <c r="W90" s="102"/>
      <c r="X90" s="102"/>
      <c r="Y90" s="102"/>
      <c r="Z90" s="190"/>
      <c r="AA90" s="190"/>
      <c r="AB90" s="190"/>
      <c r="AC90" s="190"/>
      <c r="AD90" s="190"/>
      <c r="AE90" s="190"/>
      <c r="AF90" s="190"/>
      <c r="AG90" s="190"/>
      <c r="AH90" s="190"/>
      <c r="AI90" s="191"/>
      <c r="AJ90" s="191"/>
      <c r="AK90" s="191"/>
      <c r="AL90" s="190"/>
      <c r="AM90" s="190"/>
      <c r="AN90" s="192"/>
      <c r="AO90" s="190"/>
      <c r="AP90" s="190"/>
      <c r="AQ90" s="190"/>
      <c r="AR90" s="190"/>
    </row>
    <row r="91" spans="1:48" s="127" customFormat="1" ht="13.9" customHeight="1" x14ac:dyDescent="0.2">
      <c r="A91" s="122"/>
      <c r="B91" s="122"/>
      <c r="C91" s="93"/>
      <c r="D91" s="93"/>
      <c r="E91" s="93"/>
      <c r="F91" s="93"/>
      <c r="G91" s="93"/>
      <c r="H91" s="85"/>
      <c r="I91" s="85"/>
      <c r="J91" s="85"/>
      <c r="K91" s="85"/>
      <c r="L91" s="5"/>
      <c r="M91" s="5"/>
      <c r="N91" s="5"/>
      <c r="O91" s="5"/>
      <c r="P91" s="5"/>
      <c r="Q91" s="5"/>
      <c r="R91" s="5"/>
      <c r="S91" s="5"/>
      <c r="T91" s="5"/>
      <c r="U91" s="85"/>
      <c r="V91" s="85"/>
      <c r="W91" s="85"/>
      <c r="X91" s="85"/>
      <c r="Y91" s="85"/>
      <c r="Z91" s="5"/>
      <c r="AA91" s="5"/>
      <c r="AB91" s="5"/>
      <c r="AC91" s="5"/>
      <c r="AD91" s="5"/>
      <c r="AE91" s="5"/>
      <c r="AF91" s="5"/>
      <c r="AG91" s="5"/>
      <c r="AH91" s="5"/>
      <c r="AI91" s="124"/>
      <c r="AJ91" s="124"/>
      <c r="AK91" s="124"/>
      <c r="AL91" s="5"/>
      <c r="AM91" s="5"/>
      <c r="AN91" s="125"/>
      <c r="AO91" s="5"/>
      <c r="AP91" s="5"/>
      <c r="AQ91" s="5"/>
      <c r="AR91" s="5"/>
    </row>
    <row r="92" spans="1:48" s="127" customFormat="1" ht="13.9" customHeight="1" x14ac:dyDescent="0.2">
      <c r="A92" s="126"/>
      <c r="B92" s="122"/>
      <c r="C92" s="93"/>
      <c r="D92" s="93"/>
      <c r="E92" s="93"/>
      <c r="F92" s="93"/>
      <c r="G92" s="93"/>
      <c r="H92" s="85"/>
      <c r="I92" s="85"/>
      <c r="J92" s="85"/>
      <c r="K92" s="85"/>
      <c r="L92" s="5"/>
      <c r="M92" s="5"/>
      <c r="N92" s="5"/>
      <c r="O92" s="5"/>
      <c r="P92" s="5"/>
      <c r="Q92" s="5"/>
      <c r="R92" s="5"/>
      <c r="S92" s="5"/>
      <c r="T92" s="5"/>
      <c r="U92" s="85"/>
      <c r="V92" s="85"/>
      <c r="W92" s="85"/>
      <c r="X92" s="85"/>
      <c r="Y92" s="85"/>
      <c r="Z92" s="5"/>
      <c r="AA92" s="5"/>
      <c r="AB92" s="5"/>
      <c r="AC92" s="5"/>
      <c r="AD92" s="5"/>
      <c r="AE92" s="5"/>
      <c r="AF92" s="5"/>
      <c r="AG92" s="5"/>
      <c r="AH92" s="5"/>
      <c r="AI92" s="124"/>
      <c r="AJ92" s="124"/>
      <c r="AK92" s="124"/>
      <c r="AL92" s="5"/>
      <c r="AM92" s="5"/>
      <c r="AN92" s="125"/>
      <c r="AO92" s="5"/>
      <c r="AP92" s="5"/>
      <c r="AQ92" s="5"/>
      <c r="AR92" s="5"/>
    </row>
    <row r="93" spans="1:48" s="127" customFormat="1" ht="13.9" customHeight="1" x14ac:dyDescent="0.2">
      <c r="A93" s="123"/>
      <c r="B93" s="128"/>
      <c r="C93" s="93"/>
      <c r="D93" s="93"/>
      <c r="E93" s="93"/>
      <c r="F93" s="93"/>
      <c r="G93" s="93"/>
      <c r="H93" s="85"/>
      <c r="I93" s="85"/>
      <c r="J93" s="85"/>
      <c r="K93" s="8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85"/>
      <c r="X93" s="85"/>
      <c r="Y93" s="85"/>
      <c r="Z93" s="8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124"/>
      <c r="AN93" s="124"/>
      <c r="AO93" s="124"/>
      <c r="AP93" s="5"/>
      <c r="AQ93" s="5"/>
      <c r="AR93" s="125"/>
      <c r="AS93" s="5"/>
      <c r="AT93" s="5"/>
      <c r="AU93" s="5"/>
      <c r="AV93" s="5"/>
    </row>
    <row r="94" spans="1:48" s="10" customFormat="1" ht="13.9" customHeight="1" x14ac:dyDescent="0.2">
      <c r="A94" s="123"/>
      <c r="B94" s="67"/>
      <c r="C94" s="11"/>
      <c r="D94" s="11"/>
      <c r="E94" s="11"/>
      <c r="F94" s="11"/>
      <c r="G94" s="11"/>
      <c r="H94" s="9"/>
      <c r="I94" s="9"/>
      <c r="J94" s="9"/>
      <c r="K94" s="9"/>
      <c r="L94" s="5"/>
      <c r="M94" s="5"/>
      <c r="N94" s="5"/>
      <c r="O94" s="5"/>
      <c r="P94" s="5"/>
      <c r="Q94" s="5"/>
      <c r="R94" s="5"/>
      <c r="S94" s="5"/>
      <c r="T94" s="5"/>
      <c r="U94" s="5"/>
      <c r="V94"/>
      <c r="W94" s="85"/>
      <c r="X94" s="85"/>
      <c r="Y94" s="85"/>
      <c r="Z94" s="85"/>
      <c r="AA94"/>
      <c r="AB94"/>
      <c r="AC94"/>
      <c r="AD94"/>
      <c r="AE94"/>
      <c r="AF94"/>
      <c r="AG94"/>
      <c r="AH94"/>
      <c r="AI94"/>
      <c r="AJ94"/>
      <c r="AK94"/>
      <c r="AL94"/>
      <c r="AM94" s="19"/>
      <c r="AN94" s="19"/>
      <c r="AO94" s="19"/>
      <c r="AP94"/>
      <c r="AQ94"/>
      <c r="AR94" s="2"/>
      <c r="AS94"/>
      <c r="AT94"/>
      <c r="AU94"/>
      <c r="AV94"/>
    </row>
    <row r="95" spans="1:48" s="10" customFormat="1" ht="13.9" customHeight="1" x14ac:dyDescent="0.2">
      <c r="A95" s="123"/>
      <c r="B95" s="11"/>
      <c r="C95" s="11"/>
      <c r="D95" s="11"/>
      <c r="E95" s="11"/>
      <c r="F95" s="11"/>
      <c r="G95" s="11"/>
      <c r="H95" s="9"/>
      <c r="I95" s="9"/>
      <c r="J95" s="9"/>
      <c r="K95" s="9"/>
      <c r="L95" s="5"/>
      <c r="M95" s="5"/>
      <c r="N95" s="5"/>
      <c r="O95" s="5"/>
      <c r="P95" s="5"/>
      <c r="Q95" s="5"/>
      <c r="R95" s="5"/>
      <c r="S95" s="5"/>
      <c r="T95" s="5"/>
      <c r="U95" s="5"/>
      <c r="V95"/>
      <c r="W95" s="85"/>
      <c r="X95" s="85"/>
      <c r="Y95" s="85"/>
      <c r="Z95" s="85"/>
      <c r="AA95"/>
      <c r="AB95"/>
      <c r="AC95"/>
      <c r="AD95"/>
      <c r="AE95"/>
      <c r="AF95"/>
      <c r="AG95"/>
      <c r="AH95"/>
      <c r="AI95"/>
      <c r="AJ95"/>
      <c r="AK95"/>
      <c r="AL95"/>
      <c r="AM95" s="19"/>
      <c r="AN95" s="19"/>
      <c r="AO95" s="19"/>
      <c r="AP95"/>
      <c r="AQ95"/>
      <c r="AR95" s="2"/>
      <c r="AS95"/>
      <c r="AT95"/>
      <c r="AU95"/>
      <c r="AV95"/>
    </row>
    <row r="96" spans="1:48" s="10" customFormat="1" ht="13.9" customHeight="1" x14ac:dyDescent="0.2">
      <c r="A96" s="123"/>
      <c r="B96" s="11"/>
      <c r="C96" s="11"/>
      <c r="D96" s="11"/>
      <c r="E96" s="11"/>
      <c r="F96" s="11"/>
      <c r="G96" s="11"/>
      <c r="H96" s="9"/>
      <c r="I96" s="9"/>
      <c r="J96" s="9"/>
      <c r="K96" s="9"/>
      <c r="L96"/>
      <c r="M96"/>
      <c r="N96"/>
      <c r="O96"/>
      <c r="P96"/>
      <c r="Q96"/>
      <c r="R96"/>
      <c r="S96"/>
      <c r="T96"/>
      <c r="U96"/>
      <c r="V96"/>
      <c r="W96" s="85"/>
      <c r="X96" s="85"/>
      <c r="Y96" s="85"/>
      <c r="Z96" s="85"/>
      <c r="AA96"/>
      <c r="AB96"/>
      <c r="AC96"/>
      <c r="AD96"/>
      <c r="AE96"/>
      <c r="AF96"/>
      <c r="AG96"/>
      <c r="AH96"/>
      <c r="AI96"/>
      <c r="AJ96"/>
      <c r="AK96"/>
      <c r="AL96"/>
      <c r="AM96" s="19"/>
      <c r="AN96" s="19"/>
      <c r="AO96" s="19"/>
      <c r="AP96"/>
      <c r="AQ96"/>
      <c r="AR96" s="2"/>
      <c r="AS96"/>
      <c r="AT96"/>
      <c r="AU96"/>
      <c r="AV96"/>
    </row>
    <row r="97" spans="1:49" s="10" customFormat="1" ht="13.9" customHeight="1" x14ac:dyDescent="0.2">
      <c r="A97" s="123"/>
      <c r="B97" s="11"/>
      <c r="C97" s="11"/>
      <c r="D97" s="11"/>
      <c r="E97" s="11"/>
      <c r="F97" s="11"/>
      <c r="G97" s="11"/>
      <c r="H97" s="9"/>
      <c r="I97" s="9"/>
      <c r="J97" s="9"/>
      <c r="K97" s="9"/>
      <c r="L97"/>
      <c r="M97"/>
      <c r="N97"/>
      <c r="O97"/>
      <c r="P97"/>
      <c r="Q97"/>
      <c r="R97"/>
      <c r="S97"/>
      <c r="T97"/>
      <c r="U97"/>
      <c r="V97"/>
      <c r="W97" s="85"/>
      <c r="X97" s="85"/>
      <c r="Y97" s="85"/>
      <c r="Z97" s="85"/>
      <c r="AA97"/>
      <c r="AB97"/>
      <c r="AC97"/>
      <c r="AD97"/>
      <c r="AE97"/>
      <c r="AF97"/>
      <c r="AG97"/>
      <c r="AH97"/>
      <c r="AI97"/>
      <c r="AJ97"/>
      <c r="AK97"/>
      <c r="AL97"/>
      <c r="AM97" s="19"/>
      <c r="AN97" s="19"/>
      <c r="AO97" s="19"/>
      <c r="AP97"/>
      <c r="AQ97"/>
      <c r="AR97" s="2"/>
      <c r="AS97"/>
      <c r="AT97"/>
      <c r="AU97"/>
      <c r="AV97"/>
    </row>
    <row r="98" spans="1:49" s="10" customFormat="1" ht="13.9" customHeight="1" x14ac:dyDescent="0.2">
      <c r="A98" s="123"/>
      <c r="B98" s="78"/>
      <c r="C98" s="11"/>
      <c r="D98" s="11"/>
      <c r="E98" s="11"/>
      <c r="F98" s="11"/>
      <c r="G98" s="11"/>
      <c r="H98" s="9"/>
      <c r="I98" s="9"/>
      <c r="J98" s="9"/>
      <c r="K98" s="9"/>
      <c r="L98"/>
      <c r="M98"/>
      <c r="N98"/>
      <c r="O98"/>
      <c r="P98"/>
      <c r="Q98"/>
      <c r="R98"/>
      <c r="S98"/>
      <c r="T98"/>
      <c r="U98"/>
      <c r="V98"/>
      <c r="W98" s="85"/>
      <c r="X98" s="85"/>
      <c r="Y98" s="85"/>
      <c r="Z98" s="85"/>
      <c r="AA98"/>
      <c r="AB98"/>
      <c r="AC98"/>
      <c r="AD98"/>
      <c r="AE98"/>
      <c r="AF98"/>
      <c r="AG98"/>
      <c r="AH98"/>
      <c r="AI98"/>
      <c r="AJ98"/>
      <c r="AK98"/>
      <c r="AL98"/>
      <c r="AM98" s="19"/>
      <c r="AN98" s="19"/>
      <c r="AO98" s="19"/>
      <c r="AP98"/>
      <c r="AQ98"/>
      <c r="AR98" s="2"/>
      <c r="AS98"/>
      <c r="AT98"/>
      <c r="AU98"/>
      <c r="AV98"/>
    </row>
    <row r="99" spans="1:49" s="10" customFormat="1" ht="13.9" customHeight="1" x14ac:dyDescent="0.2">
      <c r="A99" s="78"/>
      <c r="B99" s="67"/>
      <c r="C99" s="11"/>
      <c r="D99" s="11"/>
      <c r="E99" s="11"/>
      <c r="F99" s="11"/>
      <c r="G99" s="11"/>
      <c r="H99" s="9"/>
      <c r="I99" s="9"/>
      <c r="J99" s="9"/>
      <c r="K99" s="9"/>
      <c r="L99"/>
      <c r="M99"/>
      <c r="N99"/>
      <c r="O99"/>
      <c r="P99"/>
      <c r="Q99"/>
      <c r="R99"/>
      <c r="S99"/>
      <c r="T99"/>
      <c r="U99"/>
      <c r="V99"/>
      <c r="W99" s="85"/>
      <c r="X99" s="85"/>
      <c r="Y99" s="85"/>
      <c r="Z99" s="85"/>
      <c r="AA99"/>
      <c r="AB99"/>
      <c r="AC99"/>
      <c r="AD99"/>
      <c r="AE99"/>
      <c r="AF99"/>
      <c r="AG99"/>
      <c r="AH99"/>
      <c r="AI99"/>
      <c r="AJ99"/>
      <c r="AK99"/>
      <c r="AL99"/>
      <c r="AM99" s="19"/>
      <c r="AN99" s="19"/>
      <c r="AO99" s="19"/>
      <c r="AP99"/>
      <c r="AQ99"/>
      <c r="AR99" s="2"/>
      <c r="AS99"/>
      <c r="AT99"/>
      <c r="AU99"/>
      <c r="AV99"/>
    </row>
    <row r="100" spans="1:49" s="10" customFormat="1" ht="13.9" customHeight="1" x14ac:dyDescent="0.2">
      <c r="A100" s="78"/>
      <c r="B100" s="78"/>
      <c r="C100" s="11"/>
      <c r="D100" s="11"/>
      <c r="E100" s="11"/>
      <c r="F100" s="11"/>
      <c r="G100" s="11"/>
      <c r="H100" s="9"/>
      <c r="I100" s="9"/>
      <c r="J100" s="9"/>
      <c r="K100" s="9"/>
      <c r="L100"/>
      <c r="M100"/>
      <c r="N100"/>
      <c r="O100"/>
      <c r="P100"/>
      <c r="Q100"/>
      <c r="R100"/>
      <c r="S100"/>
      <c r="T100"/>
      <c r="U100"/>
      <c r="V100"/>
      <c r="W100" s="85"/>
      <c r="X100" s="85"/>
      <c r="Y100" s="85"/>
      <c r="Z100" s="85"/>
      <c r="AA100"/>
      <c r="AB100"/>
      <c r="AC100"/>
      <c r="AD100"/>
      <c r="AE100"/>
      <c r="AF100"/>
      <c r="AG100"/>
      <c r="AH100"/>
      <c r="AI100"/>
      <c r="AJ100"/>
      <c r="AK100"/>
      <c r="AL100"/>
      <c r="AM100" s="19"/>
      <c r="AN100" s="19"/>
      <c r="AO100" s="19"/>
      <c r="AP100"/>
      <c r="AQ100"/>
      <c r="AR100" s="2"/>
      <c r="AS100"/>
      <c r="AT100"/>
      <c r="AU100"/>
      <c r="AV100"/>
    </row>
    <row r="101" spans="1:49" s="10" customFormat="1" ht="13.9" customHeight="1" x14ac:dyDescent="0.2">
      <c r="A101" s="66"/>
      <c r="B101" s="67"/>
      <c r="C101" s="11"/>
      <c r="D101" s="11"/>
      <c r="E101" s="11"/>
      <c r="F101" s="11"/>
      <c r="G101" s="11"/>
      <c r="H101" s="9"/>
      <c r="I101" s="9"/>
      <c r="J101" s="9"/>
      <c r="K101" s="9"/>
      <c r="L101"/>
      <c r="M101"/>
      <c r="N101"/>
      <c r="O101"/>
      <c r="P101"/>
      <c r="Q101"/>
      <c r="R101"/>
      <c r="S101"/>
      <c r="T101"/>
      <c r="U101"/>
      <c r="V101"/>
      <c r="W101" s="85"/>
      <c r="X101" s="85"/>
      <c r="Y101" s="85"/>
      <c r="Z101" s="85"/>
      <c r="AA101"/>
      <c r="AB101"/>
      <c r="AC101"/>
      <c r="AD101"/>
      <c r="AE101"/>
      <c r="AF101"/>
      <c r="AG101"/>
      <c r="AH101"/>
      <c r="AI101"/>
      <c r="AJ101"/>
      <c r="AK101"/>
      <c r="AL101"/>
      <c r="AM101" s="19"/>
      <c r="AN101" s="19"/>
      <c r="AO101" s="19"/>
      <c r="AP101"/>
      <c r="AQ101"/>
      <c r="AR101" s="2"/>
      <c r="AS101"/>
      <c r="AT101"/>
      <c r="AU101"/>
      <c r="AV101"/>
    </row>
    <row r="102" spans="1:49" s="10" customFormat="1" ht="13.9" customHeight="1" x14ac:dyDescent="0.2">
      <c r="A102" s="114"/>
      <c r="B102" s="78"/>
      <c r="C102" s="11"/>
      <c r="D102" s="11"/>
      <c r="E102" s="11"/>
      <c r="F102" s="11"/>
      <c r="G102" s="11"/>
      <c r="H102" s="9"/>
      <c r="I102" s="9"/>
      <c r="J102" s="9"/>
      <c r="K102" s="9"/>
      <c r="L102"/>
      <c r="M102"/>
      <c r="N102"/>
      <c r="O102"/>
      <c r="P102"/>
      <c r="Q102"/>
      <c r="R102"/>
      <c r="S102"/>
      <c r="T102"/>
      <c r="U102"/>
      <c r="V102"/>
      <c r="W102" s="85"/>
      <c r="X102" s="85"/>
      <c r="Y102" s="85"/>
      <c r="Z102" s="85"/>
      <c r="AA102"/>
      <c r="AB102"/>
      <c r="AC102"/>
      <c r="AD102"/>
      <c r="AE102"/>
      <c r="AF102"/>
      <c r="AG102"/>
      <c r="AH102"/>
      <c r="AI102"/>
      <c r="AJ102"/>
      <c r="AK102"/>
      <c r="AL102"/>
      <c r="AM102" s="19"/>
      <c r="AN102" s="19"/>
      <c r="AO102" s="19"/>
      <c r="AP102"/>
      <c r="AQ102"/>
      <c r="AR102" s="2"/>
      <c r="AS102"/>
      <c r="AT102"/>
      <c r="AU102"/>
      <c r="AV102"/>
    </row>
    <row r="103" spans="1:49" s="10" customFormat="1" ht="13.9" customHeight="1" x14ac:dyDescent="0.2">
      <c r="A103" s="114"/>
      <c r="B103" s="11"/>
      <c r="C103" s="11"/>
      <c r="D103" s="11"/>
      <c r="E103" s="11"/>
      <c r="F103" s="11"/>
      <c r="G103" s="11"/>
      <c r="H103" s="9"/>
      <c r="I103" s="9"/>
      <c r="J103" s="9"/>
      <c r="K103" s="9"/>
      <c r="L103"/>
      <c r="M103"/>
      <c r="N103"/>
      <c r="O103"/>
      <c r="P103"/>
      <c r="Q103"/>
      <c r="R103"/>
      <c r="S103"/>
      <c r="T103"/>
      <c r="U103"/>
      <c r="V103"/>
      <c r="W103" s="85"/>
      <c r="X103" s="85"/>
      <c r="Y103" s="85"/>
      <c r="Z103" s="85"/>
      <c r="AA103"/>
      <c r="AB103"/>
      <c r="AC103"/>
      <c r="AD103"/>
      <c r="AE103"/>
      <c r="AF103"/>
      <c r="AG103"/>
      <c r="AH103"/>
      <c r="AI103"/>
      <c r="AJ103"/>
      <c r="AK103"/>
      <c r="AL103"/>
      <c r="AM103" s="19"/>
      <c r="AN103" s="19"/>
      <c r="AO103" s="19"/>
      <c r="AP103"/>
      <c r="AQ103"/>
      <c r="AR103" s="2"/>
      <c r="AS103"/>
      <c r="AT103"/>
      <c r="AU103"/>
      <c r="AV103"/>
    </row>
    <row r="104" spans="1:49" s="10" customFormat="1" ht="13.9" customHeight="1" x14ac:dyDescent="0.2">
      <c r="A104" s="78"/>
      <c r="B104" s="11"/>
      <c r="C104" s="11"/>
      <c r="D104" s="11"/>
      <c r="E104" s="11"/>
      <c r="F104" s="11"/>
      <c r="G104" s="11"/>
      <c r="H104" s="9"/>
      <c r="I104" s="9"/>
      <c r="J104" s="9"/>
      <c r="K104" s="9"/>
      <c r="L104"/>
      <c r="M104"/>
      <c r="N104"/>
      <c r="O104"/>
      <c r="P104"/>
      <c r="Q104"/>
      <c r="R104"/>
      <c r="S104"/>
      <c r="T104"/>
      <c r="U104"/>
      <c r="V104"/>
      <c r="W104" s="85"/>
      <c r="X104" s="85"/>
      <c r="Y104" s="85"/>
      <c r="Z104" s="85"/>
      <c r="AA104"/>
      <c r="AB104"/>
      <c r="AC104"/>
      <c r="AD104"/>
      <c r="AE104"/>
      <c r="AF104"/>
      <c r="AG104"/>
      <c r="AH104"/>
      <c r="AI104"/>
      <c r="AJ104"/>
      <c r="AK104"/>
      <c r="AL104"/>
      <c r="AM104" s="19"/>
      <c r="AN104" s="19"/>
      <c r="AO104" s="19"/>
      <c r="AP104"/>
      <c r="AQ104"/>
      <c r="AR104" s="2"/>
      <c r="AS104"/>
      <c r="AT104"/>
      <c r="AU104"/>
      <c r="AV104"/>
    </row>
    <row r="105" spans="1:49" s="10" customFormat="1" ht="13.9" customHeight="1" x14ac:dyDescent="0.2">
      <c r="A105" s="78"/>
      <c r="B105" s="11"/>
      <c r="C105" s="11"/>
      <c r="D105" s="11"/>
      <c r="E105" s="11"/>
      <c r="F105" s="11"/>
      <c r="G105" s="11"/>
      <c r="H105" s="9"/>
      <c r="I105" s="9"/>
      <c r="J105" s="9"/>
      <c r="K105" s="9"/>
      <c r="L105"/>
      <c r="M105"/>
      <c r="N105"/>
      <c r="O105"/>
      <c r="P105"/>
      <c r="Q105"/>
      <c r="R105"/>
      <c r="S105"/>
      <c r="T105"/>
      <c r="U105"/>
      <c r="V105"/>
      <c r="W105" s="85"/>
      <c r="X105" s="85"/>
      <c r="Y105" s="85"/>
      <c r="Z105" s="85"/>
      <c r="AA105"/>
      <c r="AB105"/>
      <c r="AC105"/>
      <c r="AD105"/>
      <c r="AE105"/>
      <c r="AF105"/>
      <c r="AG105"/>
      <c r="AH105"/>
      <c r="AI105"/>
      <c r="AJ105"/>
      <c r="AK105"/>
      <c r="AL105"/>
      <c r="AM105" s="19"/>
      <c r="AN105" s="19"/>
      <c r="AO105" s="19"/>
      <c r="AP105"/>
      <c r="AQ105"/>
      <c r="AR105" s="2"/>
      <c r="AS105"/>
      <c r="AT105"/>
      <c r="AU105"/>
      <c r="AV105"/>
    </row>
    <row r="106" spans="1:49" s="10" customFormat="1" ht="13.9" customHeight="1" x14ac:dyDescent="0.2">
      <c r="H106"/>
      <c r="I106"/>
      <c r="J106"/>
      <c r="K106" s="9"/>
      <c r="L106"/>
      <c r="M106"/>
      <c r="N106"/>
      <c r="O106"/>
      <c r="P106"/>
      <c r="Q106"/>
      <c r="R106"/>
      <c r="S106"/>
      <c r="T106"/>
      <c r="U106"/>
      <c r="V106"/>
      <c r="W106" s="85"/>
      <c r="X106" s="85"/>
      <c r="Y106" s="85"/>
      <c r="Z106" s="85"/>
      <c r="AA106"/>
      <c r="AB106"/>
      <c r="AC106"/>
      <c r="AD106"/>
      <c r="AE106"/>
      <c r="AF106"/>
      <c r="AG106"/>
      <c r="AH106"/>
      <c r="AI106"/>
      <c r="AJ106"/>
      <c r="AK106"/>
      <c r="AL106"/>
      <c r="AM106" s="19"/>
      <c r="AN106" s="19"/>
      <c r="AO106" s="19"/>
      <c r="AP106"/>
      <c r="AQ106"/>
      <c r="AR106" s="2"/>
      <c r="AS106"/>
      <c r="AT106"/>
      <c r="AU106"/>
      <c r="AV106"/>
    </row>
    <row r="107" spans="1:49" s="10" customFormat="1" ht="13.9" customHeight="1" x14ac:dyDescent="0.2">
      <c r="A107" s="79"/>
      <c r="B107" s="80"/>
      <c r="C107" s="80"/>
      <c r="D107" s="80"/>
      <c r="E107" s="80"/>
      <c r="F107" s="80"/>
      <c r="G107" s="80"/>
      <c r="H107" s="81"/>
      <c r="I107" s="81"/>
      <c r="J107" s="81"/>
      <c r="K107" s="9"/>
      <c r="L107"/>
      <c r="M107"/>
      <c r="N107"/>
      <c r="O107"/>
      <c r="P107"/>
      <c r="Q107"/>
      <c r="R107"/>
      <c r="S107"/>
      <c r="T107"/>
      <c r="U107"/>
      <c r="V107"/>
      <c r="W107" s="85"/>
      <c r="X107" s="85"/>
      <c r="Y107" s="85"/>
      <c r="Z107" s="85"/>
      <c r="AA107"/>
      <c r="AB107"/>
      <c r="AC107"/>
      <c r="AD107"/>
      <c r="AE107"/>
      <c r="AF107"/>
      <c r="AG107"/>
      <c r="AH107"/>
      <c r="AI107"/>
      <c r="AJ107"/>
      <c r="AK107"/>
      <c r="AL107"/>
      <c r="AM107" s="19"/>
      <c r="AN107" s="19"/>
      <c r="AO107" s="19"/>
      <c r="AP107"/>
      <c r="AQ107"/>
      <c r="AR107" s="2"/>
      <c r="AS107"/>
      <c r="AT107"/>
      <c r="AU107"/>
      <c r="AV107"/>
    </row>
    <row r="108" spans="1:49" s="10" customFormat="1" ht="13.9" customHeight="1" x14ac:dyDescent="0.2">
      <c r="A108" s="80"/>
      <c r="B108" s="80"/>
      <c r="C108" s="80"/>
      <c r="D108" s="80"/>
      <c r="E108" s="80"/>
      <c r="F108" s="80"/>
      <c r="G108" s="80"/>
      <c r="H108" s="81"/>
      <c r="I108" s="81"/>
      <c r="J108" s="81"/>
      <c r="K108" s="9"/>
      <c r="L108"/>
      <c r="M108"/>
      <c r="N108"/>
      <c r="O108"/>
      <c r="P108"/>
      <c r="Q108"/>
      <c r="R108"/>
      <c r="S108"/>
      <c r="T108"/>
      <c r="U108"/>
      <c r="V108"/>
      <c r="W108" s="85"/>
      <c r="X108" s="85"/>
      <c r="Y108" s="85"/>
      <c r="Z108" s="85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 s="19"/>
      <c r="AO108" s="19"/>
      <c r="AP108" s="19"/>
      <c r="AQ108"/>
      <c r="AR108"/>
      <c r="AS108" s="2"/>
      <c r="AT108"/>
      <c r="AU108"/>
      <c r="AV108"/>
      <c r="AW108"/>
    </row>
    <row r="109" spans="1:49" s="10" customFormat="1" ht="13.9" customHeight="1" x14ac:dyDescent="0.2">
      <c r="A109" s="80"/>
      <c r="B109" s="80"/>
      <c r="C109" s="80"/>
      <c r="D109" s="80"/>
      <c r="E109" s="80"/>
      <c r="F109" s="80"/>
      <c r="G109" s="80"/>
      <c r="H109" s="81"/>
      <c r="I109" s="81"/>
      <c r="J109" s="81"/>
      <c r="K109" s="9"/>
      <c r="L109"/>
      <c r="M109"/>
      <c r="N109"/>
      <c r="O109"/>
      <c r="P109"/>
      <c r="Q109"/>
      <c r="R109"/>
      <c r="S109"/>
      <c r="T109"/>
      <c r="U109"/>
      <c r="V109"/>
      <c r="W109" s="85"/>
      <c r="X109" s="85"/>
      <c r="Y109" s="85"/>
      <c r="Z109" s="85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 s="19"/>
      <c r="AO109" s="19"/>
      <c r="AP109" s="19"/>
      <c r="AQ109"/>
      <c r="AR109"/>
      <c r="AS109" s="2"/>
      <c r="AT109"/>
      <c r="AU109"/>
      <c r="AV109"/>
      <c r="AW109"/>
    </row>
    <row r="110" spans="1:49" s="10" customFormat="1" ht="13.9" customHeight="1" x14ac:dyDescent="0.2">
      <c r="A110" s="80"/>
      <c r="B110" s="80"/>
      <c r="C110" s="80"/>
      <c r="D110" s="80"/>
      <c r="E110" s="80"/>
      <c r="F110" s="80"/>
      <c r="G110" s="80"/>
      <c r="H110" s="81"/>
      <c r="I110" s="81"/>
      <c r="J110" s="81"/>
      <c r="K110" s="9"/>
      <c r="L110"/>
      <c r="M110"/>
      <c r="N110"/>
      <c r="O110"/>
      <c r="P110"/>
      <c r="Q110"/>
      <c r="R110"/>
      <c r="S110"/>
      <c r="T110"/>
      <c r="U110"/>
      <c r="V110"/>
      <c r="W110" s="85"/>
      <c r="X110" s="85"/>
      <c r="Y110" s="85"/>
      <c r="Z110" s="85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 s="19"/>
      <c r="AO110" s="19"/>
      <c r="AP110" s="19"/>
      <c r="AQ110"/>
      <c r="AR110"/>
      <c r="AS110" s="2"/>
      <c r="AT110"/>
      <c r="AU110"/>
      <c r="AV110"/>
      <c r="AW110"/>
    </row>
    <row r="111" spans="1:49" s="10" customFormat="1" ht="13.9" customHeight="1" x14ac:dyDescent="0.2">
      <c r="A111" s="80"/>
      <c r="B111" s="80"/>
      <c r="C111" s="80"/>
      <c r="D111" s="80"/>
      <c r="E111" s="80"/>
      <c r="F111" s="80"/>
      <c r="G111" s="80"/>
      <c r="H111" s="81"/>
      <c r="I111" s="81"/>
      <c r="J111" s="81"/>
      <c r="K111" s="9"/>
      <c r="L111"/>
      <c r="M111"/>
      <c r="N111"/>
      <c r="O111"/>
      <c r="P111"/>
      <c r="Q111"/>
      <c r="R111"/>
      <c r="S111"/>
      <c r="T111"/>
      <c r="U111"/>
      <c r="V111"/>
      <c r="W111" s="85"/>
      <c r="X111" s="85"/>
      <c r="Y111" s="85"/>
      <c r="Z111" s="85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 s="19"/>
      <c r="AO111" s="19"/>
      <c r="AP111" s="19"/>
      <c r="AQ111"/>
      <c r="AR111"/>
      <c r="AS111" s="2"/>
      <c r="AT111"/>
      <c r="AU111"/>
      <c r="AV111"/>
      <c r="AW111"/>
    </row>
    <row r="112" spans="1:49" s="10" customFormat="1" ht="13.9" customHeight="1" x14ac:dyDescent="0.2">
      <c r="A112" s="80"/>
      <c r="B112" s="80"/>
      <c r="C112" s="80"/>
      <c r="D112" s="80"/>
      <c r="E112" s="80"/>
      <c r="F112" s="80"/>
      <c r="G112" s="80"/>
      <c r="H112" s="81"/>
      <c r="I112" s="81"/>
      <c r="J112" s="81"/>
      <c r="K112"/>
      <c r="L112"/>
      <c r="M112"/>
      <c r="N112"/>
      <c r="O112"/>
      <c r="P112"/>
      <c r="Q112"/>
      <c r="R112"/>
      <c r="S112"/>
      <c r="T112"/>
      <c r="U112"/>
      <c r="V112"/>
      <c r="W112" s="85"/>
      <c r="X112" s="85"/>
      <c r="Y112" s="85"/>
      <c r="Z112" s="85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 s="19"/>
      <c r="AO112" s="19"/>
      <c r="AP112" s="19"/>
      <c r="AQ112"/>
      <c r="AR112"/>
      <c r="AS112" s="2"/>
      <c r="AT112"/>
      <c r="AU112"/>
      <c r="AV112"/>
      <c r="AW112"/>
    </row>
    <row r="113" spans="1:49" s="10" customFormat="1" ht="13.9" customHeight="1" x14ac:dyDescent="0.2">
      <c r="A113" s="80"/>
      <c r="B113" s="80"/>
      <c r="C113" s="80"/>
      <c r="D113" s="80"/>
      <c r="E113" s="80"/>
      <c r="F113" s="80"/>
      <c r="G113" s="80"/>
      <c r="H113" s="81"/>
      <c r="I113" s="81"/>
      <c r="J113" s="81"/>
      <c r="K113"/>
      <c r="L113"/>
      <c r="M113"/>
      <c r="N113"/>
      <c r="O113"/>
      <c r="P113"/>
      <c r="Q113"/>
      <c r="R113"/>
      <c r="S113"/>
      <c r="T113"/>
      <c r="U113"/>
      <c r="V113"/>
      <c r="W113" s="85"/>
      <c r="X113" s="85"/>
      <c r="Y113" s="85"/>
      <c r="Z113" s="85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 s="19"/>
      <c r="AO113" s="19"/>
      <c r="AP113" s="19"/>
      <c r="AQ113"/>
      <c r="AR113"/>
      <c r="AS113" s="2"/>
      <c r="AT113"/>
      <c r="AU113"/>
      <c r="AV113"/>
      <c r="AW113"/>
    </row>
    <row r="114" spans="1:49" s="10" customFormat="1" ht="13.9" customHeight="1" x14ac:dyDescent="0.2">
      <c r="A114" s="80"/>
      <c r="B114" s="80"/>
      <c r="C114" s="80"/>
      <c r="D114" s="80"/>
      <c r="E114" s="80"/>
      <c r="F114" s="80"/>
      <c r="G114" s="80"/>
      <c r="H114" s="81"/>
      <c r="I114" s="81"/>
      <c r="J114" s="81"/>
      <c r="K114"/>
      <c r="L114"/>
      <c r="M114"/>
      <c r="N114"/>
      <c r="O114"/>
      <c r="P114"/>
      <c r="Q114"/>
      <c r="R114"/>
      <c r="S114"/>
      <c r="T114"/>
      <c r="U114"/>
      <c r="V114"/>
      <c r="W114" s="85"/>
      <c r="X114" s="85"/>
      <c r="Y114" s="85"/>
      <c r="Z114" s="85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 s="19"/>
      <c r="AO114" s="19"/>
      <c r="AP114" s="19"/>
      <c r="AQ114"/>
      <c r="AR114"/>
      <c r="AS114" s="2"/>
      <c r="AT114"/>
      <c r="AU114"/>
      <c r="AV114"/>
      <c r="AW114"/>
    </row>
    <row r="115" spans="1:49" s="10" customFormat="1" ht="13.9" customHeight="1" x14ac:dyDescent="0.2">
      <c r="A115" s="80"/>
      <c r="B115" s="80"/>
      <c r="C115" s="80"/>
      <c r="D115" s="80"/>
      <c r="E115" s="80"/>
      <c r="F115" s="80"/>
      <c r="G115" s="80"/>
      <c r="H115" s="81"/>
      <c r="I115" s="81"/>
      <c r="J115" s="81"/>
      <c r="K115" s="9"/>
      <c r="L115"/>
      <c r="M115"/>
      <c r="N115"/>
      <c r="O115"/>
      <c r="P115"/>
      <c r="Q115"/>
      <c r="R115"/>
      <c r="S115"/>
      <c r="T115"/>
      <c r="U115"/>
      <c r="V115"/>
      <c r="W115" s="85"/>
      <c r="X115" s="85"/>
      <c r="Y115" s="85"/>
      <c r="Z115" s="8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 s="19"/>
      <c r="AO115" s="19"/>
      <c r="AP115" s="19"/>
      <c r="AQ115"/>
      <c r="AR115"/>
      <c r="AS115" s="2"/>
      <c r="AT115"/>
      <c r="AU115"/>
      <c r="AV115"/>
      <c r="AW115"/>
    </row>
    <row r="116" spans="1:49" s="10" customFormat="1" ht="13.9" customHeight="1" x14ac:dyDescent="0.2">
      <c r="A116" s="64"/>
      <c r="B116" s="64"/>
      <c r="C116" s="64"/>
      <c r="D116" s="64"/>
      <c r="E116" s="64"/>
      <c r="F116" s="64"/>
      <c r="G116" s="64"/>
      <c r="H116" s="69"/>
      <c r="I116" s="69"/>
      <c r="J116" s="69"/>
      <c r="K116" s="9"/>
      <c r="L116"/>
      <c r="M116"/>
      <c r="N116"/>
      <c r="O116"/>
      <c r="P116"/>
      <c r="Q116"/>
      <c r="R116"/>
      <c r="S116"/>
      <c r="T116"/>
      <c r="U116"/>
      <c r="V116"/>
      <c r="W116" s="85"/>
      <c r="X116" s="85"/>
      <c r="Y116" s="85"/>
      <c r="Z116" s="85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 s="19"/>
      <c r="AO116" s="19"/>
      <c r="AP116" s="19"/>
      <c r="AQ116"/>
      <c r="AR116"/>
      <c r="AS116" s="2"/>
      <c r="AT116"/>
      <c r="AU116"/>
      <c r="AV116"/>
      <c r="AW116"/>
    </row>
    <row r="117" spans="1:49" s="10" customFormat="1" ht="13.9" customHeight="1" x14ac:dyDescent="0.2">
      <c r="A117" s="64"/>
      <c r="B117" s="64"/>
      <c r="C117" s="64"/>
      <c r="D117" s="64"/>
      <c r="E117" s="64"/>
      <c r="F117" s="64"/>
      <c r="G117" s="64"/>
      <c r="H117" s="69"/>
      <c r="I117" s="69"/>
      <c r="J117" s="69"/>
      <c r="K117"/>
      <c r="L117"/>
      <c r="M117"/>
      <c r="N117"/>
      <c r="O117"/>
      <c r="P117"/>
      <c r="Q117"/>
      <c r="R117"/>
      <c r="S117"/>
      <c r="T117"/>
      <c r="U117"/>
      <c r="V117"/>
      <c r="W117" s="85"/>
      <c r="X117" s="85"/>
      <c r="Y117" s="85"/>
      <c r="Z117" s="85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 s="19"/>
      <c r="AO117" s="19"/>
      <c r="AP117" s="19"/>
      <c r="AQ117"/>
      <c r="AR117"/>
      <c r="AS117" s="2"/>
      <c r="AT117"/>
      <c r="AU117"/>
      <c r="AV117"/>
      <c r="AW117"/>
    </row>
    <row r="118" spans="1:49" s="10" customFormat="1" ht="13.9" customHeight="1" x14ac:dyDescent="0.2">
      <c r="A118" s="64"/>
      <c r="B118" s="64"/>
      <c r="C118" s="64"/>
      <c r="D118" s="64"/>
      <c r="E118" s="64"/>
      <c r="F118" s="64"/>
      <c r="G118" s="64"/>
      <c r="H118" s="69"/>
      <c r="I118" s="69"/>
      <c r="J118" s="69"/>
      <c r="K118"/>
      <c r="L118"/>
      <c r="M118"/>
      <c r="N118"/>
      <c r="O118"/>
      <c r="P118"/>
      <c r="Q118"/>
      <c r="R118"/>
      <c r="S118"/>
      <c r="T118"/>
      <c r="U118"/>
      <c r="V118"/>
      <c r="W118" s="85"/>
      <c r="X118" s="85"/>
      <c r="Y118" s="85"/>
      <c r="Z118" s="85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 s="19"/>
      <c r="AO118" s="19"/>
      <c r="AP118" s="19"/>
      <c r="AQ118"/>
      <c r="AR118"/>
      <c r="AS118" s="2"/>
      <c r="AT118"/>
      <c r="AU118"/>
      <c r="AV118"/>
      <c r="AW118"/>
    </row>
    <row r="119" spans="1:49" s="10" customFormat="1" ht="13.9" customHeight="1" x14ac:dyDescent="0.2">
      <c r="A119" s="64"/>
      <c r="B119" s="64"/>
      <c r="C119" s="64"/>
      <c r="D119" s="64"/>
      <c r="E119" s="64"/>
      <c r="F119" s="64"/>
      <c r="G119" s="64"/>
      <c r="H119" s="69"/>
      <c r="I119" s="69"/>
      <c r="J119" s="69"/>
      <c r="K119"/>
      <c r="L119"/>
      <c r="M119"/>
      <c r="N119"/>
      <c r="O119"/>
      <c r="P119"/>
      <c r="Q119"/>
      <c r="R119"/>
      <c r="S119"/>
      <c r="T119"/>
      <c r="U119"/>
      <c r="V119"/>
      <c r="W119" s="85"/>
      <c r="X119" s="85"/>
      <c r="Y119" s="85"/>
      <c r="Z119" s="85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 s="19"/>
      <c r="AO119" s="19"/>
      <c r="AP119" s="19"/>
      <c r="AQ119"/>
      <c r="AR119"/>
      <c r="AS119" s="2"/>
      <c r="AT119"/>
      <c r="AU119"/>
      <c r="AV119"/>
      <c r="AW119"/>
    </row>
    <row r="120" spans="1:49" s="10" customFormat="1" ht="13.9" customHeight="1" x14ac:dyDescent="0.2"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 s="85"/>
      <c r="X120" s="85"/>
      <c r="Y120" s="85"/>
      <c r="Z120" s="85"/>
      <c r="AA120"/>
      <c r="AB120"/>
      <c r="AC120"/>
      <c r="AD120"/>
      <c r="AE120"/>
      <c r="AF120"/>
      <c r="AG120"/>
      <c r="AH120"/>
      <c r="AI120"/>
      <c r="AJ120"/>
      <c r="AK120"/>
      <c r="AL120"/>
      <c r="AM120" s="19"/>
      <c r="AN120" s="19"/>
      <c r="AO120" s="19"/>
      <c r="AP120"/>
      <c r="AQ120"/>
      <c r="AR120" s="2"/>
      <c r="AS120"/>
      <c r="AT120"/>
      <c r="AU120"/>
      <c r="AV120"/>
    </row>
    <row r="121" spans="1:49" s="10" customFormat="1" ht="13.9" customHeight="1" x14ac:dyDescent="0.2"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 s="85"/>
      <c r="X121" s="85"/>
      <c r="Y121" s="85"/>
      <c r="Z121" s="85"/>
      <c r="AA121"/>
      <c r="AB121"/>
      <c r="AC121"/>
      <c r="AD121"/>
      <c r="AE121"/>
      <c r="AF121"/>
      <c r="AG121"/>
      <c r="AH121"/>
      <c r="AI121"/>
      <c r="AJ121"/>
      <c r="AK121"/>
      <c r="AL121"/>
      <c r="AM121" s="19"/>
      <c r="AN121" s="19"/>
      <c r="AO121" s="19"/>
      <c r="AP121"/>
      <c r="AQ121"/>
      <c r="AR121" s="2"/>
      <c r="AS121"/>
      <c r="AT121"/>
      <c r="AU121"/>
      <c r="AV121"/>
    </row>
    <row r="122" spans="1:49" s="10" customFormat="1" ht="13.9" customHeight="1" x14ac:dyDescent="0.2"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 s="85"/>
      <c r="X122" s="85"/>
      <c r="Y122" s="85"/>
      <c r="Z122" s="85"/>
      <c r="AA122"/>
      <c r="AB122"/>
      <c r="AC122"/>
      <c r="AD122"/>
      <c r="AE122"/>
      <c r="AF122"/>
      <c r="AG122"/>
      <c r="AH122"/>
      <c r="AI122"/>
      <c r="AJ122"/>
      <c r="AK122"/>
      <c r="AL122"/>
      <c r="AM122" s="19"/>
      <c r="AN122" s="19"/>
      <c r="AO122" s="19"/>
      <c r="AP122"/>
      <c r="AQ122"/>
      <c r="AR122" s="2"/>
      <c r="AS122"/>
      <c r="AT122"/>
      <c r="AU122"/>
      <c r="AV122"/>
    </row>
    <row r="123" spans="1:49" ht="13.9" customHeight="1" x14ac:dyDescent="0.2">
      <c r="B123" s="57"/>
    </row>
    <row r="126" spans="1:49" s="10" customFormat="1" ht="13.9" customHeight="1" x14ac:dyDescent="0.2"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 s="85"/>
      <c r="X126" s="85"/>
      <c r="Y126" s="85"/>
      <c r="Z126" s="85"/>
      <c r="AA126"/>
      <c r="AB126"/>
      <c r="AC126"/>
      <c r="AD126"/>
      <c r="AE126"/>
      <c r="AF126"/>
      <c r="AG126"/>
      <c r="AH126"/>
      <c r="AI126"/>
      <c r="AJ126"/>
      <c r="AK126"/>
      <c r="AL126"/>
      <c r="AM126" s="19"/>
      <c r="AN126" s="19"/>
      <c r="AO126" s="19"/>
      <c r="AP126"/>
      <c r="AQ126"/>
      <c r="AR126" s="2"/>
      <c r="AS126"/>
      <c r="AT126"/>
      <c r="AU126"/>
      <c r="AV126"/>
    </row>
  </sheetData>
  <mergeCells count="1">
    <mergeCell ref="M1:N1"/>
  </mergeCells>
  <pageMargins left="0.78740157480314965" right="0.78740157480314965" top="0.78740157480314965" bottom="0.47244094488188981" header="0.39370078740157483" footer="0.31496062992125984"/>
  <pageSetup paperSize="9" scale="72" orientation="landscape" r:id="rId1"/>
  <headerFooter alignWithMargins="0">
    <oddHeader>&amp;L&amp;F; &amp;A&amp;C&amp;P / &amp;N&amp;R&amp;G</oddHeader>
    <oddFooter>&amp;L
&amp;D&amp;R
www.oroboros.at</oddFooter>
  </headerFooter>
  <colBreaks count="1" manualBreakCount="1">
    <brk id="11" max="1048575" man="1"/>
  </colBreak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O2&amp;Amp#yeast</vt:lpstr>
      <vt:lpstr>'O2&amp;Amp#yeast'!Druckbereich</vt:lpstr>
    </vt:vector>
  </TitlesOfParts>
  <Company>Tilak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</dc:creator>
  <cp:lastModifiedBy>user</cp:lastModifiedBy>
  <cp:lastPrinted>2016-07-26T07:02:00Z</cp:lastPrinted>
  <dcterms:created xsi:type="dcterms:W3CDTF">2004-10-29T04:30:37Z</dcterms:created>
  <dcterms:modified xsi:type="dcterms:W3CDTF">2017-06-27T11:54:32Z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-1244467866</vt:i4>
  </property>
  <property fmtid="{D5CDD505-2E9C-101B-9397-08002B2CF9AE}" pid="3" name="_EmailSubject">
    <vt:lpwstr>Bitte an Assegid</vt:lpwstr>
  </property>
  <property fmtid="{D5CDD505-2E9C-101B-9397-08002B2CF9AE}" pid="4" name="_AuthorEmail">
    <vt:lpwstr>erich.gnaiger@uibk.ac.at</vt:lpwstr>
  </property>
  <property fmtid="{D5CDD505-2E9C-101B-9397-08002B2CF9AE}" pid="5" name="_AuthorEmailDisplayName">
    <vt:lpwstr>Erich Gnaiger</vt:lpwstr>
  </property>
  <property fmtid="{D5CDD505-2E9C-101B-9397-08002B2CF9AE}" pid="6" name="_PreviousAdHocReviewCycleID">
    <vt:i4>-1162940246</vt:i4>
  </property>
  <property fmtid="{D5CDD505-2E9C-101B-9397-08002B2CF9AE}" pid="7" name="_ReviewingToolsShownOnce">
    <vt:lpwstr/>
  </property>
</Properties>
</file>